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005" windowHeight="8055" activeTab="3"/>
  </bookViews>
  <sheets>
    <sheet name="1 кв" sheetId="1" r:id="rId1"/>
    <sheet name="2 кв" sheetId="2" r:id="rId2"/>
    <sheet name="3 кв" sheetId="3" r:id="rId3"/>
    <sheet name="4 кв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<sst xmlns="http://schemas.openxmlformats.org/spreadsheetml/2006/main" count="228" uniqueCount="77">
  <si>
    <t xml:space="preserve">                  Единица измерения: рубль                                                                                                                                                                                                                         </t>
  </si>
  <si>
    <t>(с точностью до второго десятичного знака)</t>
  </si>
  <si>
    <t xml:space="preserve">№, дата соглашения </t>
  </si>
  <si>
    <t xml:space="preserve">Наименование цели (ей)
(направления (й) расходования) Субсидии &lt;2&gt;
</t>
  </si>
  <si>
    <t>Код бюджетной классификации</t>
  </si>
  <si>
    <t xml:space="preserve">Код по дополнительной классификации
</t>
  </si>
  <si>
    <t>Поступления</t>
  </si>
  <si>
    <t>Выплаты</t>
  </si>
  <si>
    <t>в т.ч возврат финансирования</t>
  </si>
  <si>
    <t>Остаток   субсидии на конец отчетного периода</t>
  </si>
  <si>
    <t>Итого фактические расходы</t>
  </si>
  <si>
    <t>код главного распорядителя бюджетных средств</t>
  </si>
  <si>
    <t>раздела, подраздела</t>
  </si>
  <si>
    <t>целевой статьи</t>
  </si>
  <si>
    <t>вида расходов</t>
  </si>
  <si>
    <t>мероприятия</t>
  </si>
  <si>
    <t>тип средств</t>
  </si>
  <si>
    <t>всего</t>
  </si>
  <si>
    <t>из них разрешенный к использованию &lt;3&gt;</t>
  </si>
  <si>
    <t>Всего</t>
  </si>
  <si>
    <t>в том числе:</t>
  </si>
  <si>
    <t>требуется в направлении на те же цели &lt;4&gt;</t>
  </si>
  <si>
    <t>подлежит возврату &lt;5&gt;</t>
  </si>
  <si>
    <t>11</t>
  </si>
  <si>
    <t>ВСЕГО с начала года (общий)</t>
  </si>
  <si>
    <t>&lt;1&gt; Настоящий отчет составляется нарастающим итогом с начала текущего финансового года.</t>
  </si>
  <si>
    <t xml:space="preserve">&lt;2&gt; Наименование цели (ей) (направления (ий) расходования) Субсидии указывается в соответствии с пунктом 1.1 Соглашения.
</t>
  </si>
  <si>
    <t>&lt;3&gt; Указывается сумма остатка Субсидии на начало года, не использованного в отчетном финансовом году, в отношении которого Учредителем принято решение о наличии потребности Учреждения в направлении его на цель (и) (направление (я) расходования), указанную (ые) в пункте 1.1 Соглашения, в соответствии с подпунктом 3.2.3 пункта 3.2 Соглашения.</t>
  </si>
  <si>
    <t>&lt;4&gt; В графе 15 настоящего отчета указывается сумма неиспользованного остатка Субсидии, в соответствии с Соглашением, по которой существует потребность Учреждения в направлении остатка Субсидии на цель, указанную в пункте 1.1 Соглашения/Приложении N ___ к Соглашению, в соответствии с подпунктом 3.2.3 пункта 3.2 Соглашения. При формировании промежуточного отчета (месяц, квартал) не заполняется.</t>
  </si>
  <si>
    <t xml:space="preserve">&lt;5&gt; В графе 16 настоящего отчета указывается сумма неиспользованного остатка Субсидии, в соответствии с Соглашением, потребность в направлении которой на те же цели отсутствует. При формировании промежуточного отчета (месяц, квартал) не заполняется.
</t>
  </si>
  <si>
    <t>Руководитель учреждения                                        Е.С.Корзан</t>
  </si>
  <si>
    <t>Главный бухгалтер                                   Е.А.Лебедева</t>
  </si>
  <si>
    <t>Экономист                                        О.А.Веретенникова</t>
  </si>
  <si>
    <t>Наименование Учреждения___________МБОУ СОШ №6_______________________________________________________</t>
  </si>
  <si>
    <t>0230220700</t>
  </si>
  <si>
    <t>2910485060</t>
  </si>
  <si>
    <t>0702</t>
  </si>
  <si>
    <t>612</t>
  </si>
  <si>
    <t>0401</t>
  </si>
  <si>
    <t>0230753030</t>
  </si>
  <si>
    <t>средства резервного фонда направленных на ЧС</t>
  </si>
  <si>
    <t>00.00.00</t>
  </si>
  <si>
    <t>07.00.16</t>
  </si>
  <si>
    <t xml:space="preserve">                             Отчет о расходах,
       источником финансового обеспечения которых является Субсидия &lt;1&gt;
                     на "_01__" ____04________ 20_22_ г. 
</t>
  </si>
  <si>
    <t>Остаток  субсидии на 01.01.2022</t>
  </si>
  <si>
    <t>№21 от 28.12.2021</t>
  </si>
  <si>
    <t>ИТОГО за __1___квартал</t>
  </si>
  <si>
    <t>0907</t>
  </si>
  <si>
    <t>к принятию 22980</t>
  </si>
  <si>
    <t>Наименование Учредителя________УОиМП____________________________________________________</t>
  </si>
  <si>
    <t>п.111 п.п. 3.7 "Расходы на обеспечение деятельности мун.ощеобр.организ." Программа развитие образования.</t>
  </si>
  <si>
    <t>01.01.01</t>
  </si>
  <si>
    <t xml:space="preserve">                             Отчет о расходах,
       источником финансового обеспечения которых является Субсидия &lt;1&gt;
                     на "_01__" ____07________ 20_22_ г. 
</t>
  </si>
  <si>
    <t>Дебиторская задолженность на __01___07_______20_22__г.</t>
  </si>
  <si>
    <t>ИТОГО за __2___квартал</t>
  </si>
  <si>
    <t>Экономист                                        Е.О.Койносова</t>
  </si>
  <si>
    <t>Субсидия на реализацию муниципальной программы «Совершенствование и развитие муниципального управления в городе Урай» на 2018-2030 годы, п I, пп 1.4 "Содействие улучшению положения на рынке труда не занятых трудовой деятельностью и безработных граждан"</t>
  </si>
  <si>
    <t>Субсидия на реализацию муниципальной программы «Развитие образования и молодежной политики в городе Урай» на 2019-2030 годы п III, пп 3.7 "Расходы на обеспечение деятельности (оказание услуг) муниципальных общеобразовательных организаций" (федеральный бюджет)</t>
  </si>
  <si>
    <t>Субсидия на реализацию муниципальной программы «Развитие образования и молодежной политики в городе Урай» на 2019-2030 годы, п III, п 3.2 «Организация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др.)» (бюджет городского округа)</t>
  </si>
  <si>
    <t xml:space="preserve">                             Отчет о расходах,
       источником финансового обеспечения которых является Субсидия &lt;1&gt;
                     на "_01__" ____10________ 20_22_ г. 
</t>
  </si>
  <si>
    <t>Остаток  субсидии на 01.07.2022</t>
  </si>
  <si>
    <t>№392 от 30.08.2022</t>
  </si>
  <si>
    <t>Дебиторская задолженность на __01___10_______20_22__г.</t>
  </si>
  <si>
    <t>ИТОГО за __3___квартал</t>
  </si>
  <si>
    <t>Экономист                                        Е.А.Лебедева</t>
  </si>
  <si>
    <t xml:space="preserve">                             Отчет о расходах,
       источником финансового обеспечения которых является Субсидия &lt;1&gt;
                     на "_31__" ____12________ 20_22_ г. 
</t>
  </si>
  <si>
    <t>Остаток  субсидии на 01.10.2022</t>
  </si>
  <si>
    <t>ИТОГО за __4___квартал</t>
  </si>
  <si>
    <t>Субсидия на реализацию муниципальной программы «Профилактика правонарушений на территории города Урай» на 2018-2030 годы, п V, п 5.8 «Участие и поддержка всеросийских, окружных,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 (бюджет городского округа)</t>
  </si>
  <si>
    <t>0314</t>
  </si>
  <si>
    <t>№650 от 09.12.2022</t>
  </si>
  <si>
    <t>№638 от 06.12.2022</t>
  </si>
  <si>
    <t>Субсидия на реализацию муниципальной программы «Развитие образования и молодежной политики в городе Урай» на 2019-2030 годы п III, пп 3.13 "Реализация основного мероприятия регионельного проекта "Патриотическое воспитания граждан РФ" Проведение мероприятий по обеспеч. деятельности советников директора (федеральный бюджет)</t>
  </si>
  <si>
    <t>Субсидия на реализацию муниципальной программы «Развитие образования и молодежной политики в городе Урай» на 2019-2030 годы п III, пп 3.13 "Реализация основного мероприятия регионельного проекта "Патриотическое воспитания граждан РФ" Проведение мероприятий по обеспеч. деятельности советников директора (бюджет ХМАО-ЮГРЫ)</t>
  </si>
  <si>
    <t>023ЕВ5179F</t>
  </si>
  <si>
    <t>Наименование Учредителя________УО____________________________________________________</t>
  </si>
  <si>
    <t>Дебиторская задолженность на __01___01_______20_23__г.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</si>
</sst>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"/>
    <numFmt numFmtId="165" formatCode="00\.00\.00"/>
    <numFmt numFmtId="166" formatCode="#,##0.00;[Red]\-#,##0.00;0.00"/>
    <numFmt numFmtId="167" formatCode="000\.00\.000\.0"/>
    <numFmt numFmtId="168" formatCode="000"/>
    <numFmt numFmtId="169" formatCode="0\.00"/>
    <numFmt numFmtId="170" formatCode="0\.0\.0"/>
    <numFmt numFmtId="171" formatCode="000\.000\.000"/>
    <numFmt numFmtId="172" formatCode="000\.00\.00"/>
    <numFmt numFmtId="173" formatCode="0000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 wrapText="1"/>
    </xf>
    <xf numFmtId="4" fontId="3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0" fillId="0" borderId="1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 wrapText="1"/>
    </xf>
    <xf numFmtId="4" fontId="3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>
      <alignment horizontal="center" wrapText="1"/>
    </xf>
    <xf numFmtId="164" fontId="2" fillId="0" borderId="10" xfId="52" applyNumberFormat="1" applyFont="1" applyFill="1" applyBorder="1" applyAlignment="1" applyProtection="1">
      <alignment/>
      <protection hidden="1"/>
    </xf>
    <xf numFmtId="0" fontId="0" fillId="0" borderId="0" xfId="0" applyAlignment="1">
      <alignment/>
    </xf>
    <xf numFmtId="165" fontId="2" fillId="0" borderId="10" xfId="53" applyNumberFormat="1" applyFont="1" applyFill="1" applyBorder="1" applyAlignment="1" applyProtection="1">
      <alignment/>
      <protection hidden="1"/>
    </xf>
    <xf numFmtId="164" fontId="2" fillId="0" borderId="10" xfId="53" applyNumberFormat="1" applyFont="1" applyFill="1" applyBorder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49" fontId="2" fillId="0" borderId="10" xfId="53" applyNumberFormat="1" applyFont="1" applyFill="1" applyBorder="1" applyAlignment="1" applyProtection="1">
      <alignment/>
      <protection hidden="1"/>
    </xf>
    <xf numFmtId="4" fontId="21" fillId="33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0" fillId="0" borderId="12" xfId="0" applyFont="1" applyBorder="1" applyAlignment="1">
      <alignment horizontal="center" wrapText="1"/>
    </xf>
    <xf numFmtId="0" fontId="3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0" fillId="0" borderId="1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0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SheetLayoutView="100" zoomScalePageLayoutView="0" workbookViewId="0" topLeftCell="A1">
      <selection activeCell="R13" sqref="R13"/>
    </sheetView>
  </sheetViews>
  <sheetFormatPr defaultColWidth="9.140625" defaultRowHeight="15"/>
  <cols>
    <col min="1" max="1" width="16.8515625" style="0" customWidth="1"/>
    <col min="2" max="2" width="24.57421875" style="0" customWidth="1"/>
    <col min="3" max="3" width="14.28125" style="0" customWidth="1"/>
    <col min="4" max="4" width="12.57421875" style="0" customWidth="1"/>
    <col min="5" max="5" width="10.7109375" style="0" customWidth="1"/>
    <col min="6" max="6" width="10.140625" style="0" customWidth="1"/>
    <col min="7" max="7" width="9.8515625" style="0" customWidth="1"/>
    <col min="8" max="9" width="11.8515625" style="0" customWidth="1"/>
    <col min="10" max="10" width="17.8515625" style="0" customWidth="1"/>
    <col min="11" max="11" width="13.421875" style="0" customWidth="1"/>
    <col min="12" max="12" width="15.57421875" style="0" customWidth="1"/>
    <col min="13" max="15" width="13.00390625" style="0" customWidth="1"/>
    <col min="16" max="16" width="15.28125" style="0" customWidth="1"/>
    <col min="17" max="17" width="17.140625" style="0" customWidth="1"/>
    <col min="18" max="18" width="14.28125" style="0" customWidth="1"/>
  </cols>
  <sheetData>
    <row r="1" spans="1:17" ht="72" customHeight="1">
      <c r="A1" s="83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1"/>
    </row>
    <row r="2" spans="1:17" ht="15.75">
      <c r="A2" s="1"/>
      <c r="B2" s="84" t="s">
        <v>49</v>
      </c>
      <c r="C2" s="84"/>
      <c r="D2" s="84"/>
      <c r="E2" s="84"/>
      <c r="F2" s="84"/>
      <c r="G2" s="84"/>
      <c r="H2" s="84"/>
      <c r="I2" s="84"/>
      <c r="J2" s="84"/>
      <c r="K2" s="84"/>
      <c r="L2" s="1"/>
      <c r="M2" s="1"/>
      <c r="N2" s="1"/>
      <c r="O2" s="1"/>
      <c r="P2" s="1"/>
      <c r="Q2" s="1"/>
    </row>
    <row r="3" spans="1:17" ht="15.75">
      <c r="A3" s="2"/>
      <c r="B3" s="85" t="s">
        <v>33</v>
      </c>
      <c r="C3" s="85"/>
      <c r="D3" s="85"/>
      <c r="E3" s="85"/>
      <c r="F3" s="85"/>
      <c r="G3" s="85"/>
      <c r="H3" s="85"/>
      <c r="I3" s="85"/>
      <c r="J3" s="85"/>
      <c r="K3" s="85"/>
      <c r="L3" s="2"/>
      <c r="M3" s="2"/>
      <c r="N3" s="2"/>
      <c r="O3" s="2"/>
      <c r="P3" s="2"/>
      <c r="Q3" s="3"/>
    </row>
    <row r="4" spans="1:17" ht="15.75" customHeight="1">
      <c r="A4" s="2"/>
      <c r="B4" s="86" t="s">
        <v>0</v>
      </c>
      <c r="C4" s="87"/>
      <c r="D4" s="87"/>
      <c r="E4" s="87"/>
      <c r="F4" s="87"/>
      <c r="G4" s="87"/>
      <c r="H4" s="87"/>
      <c r="I4" s="87"/>
      <c r="J4" s="87"/>
      <c r="K4" s="3"/>
      <c r="L4" s="2"/>
      <c r="M4" s="2"/>
      <c r="N4" s="2"/>
      <c r="O4" s="2"/>
      <c r="P4" s="2"/>
      <c r="Q4" s="3"/>
    </row>
    <row r="5" spans="1:17" ht="18" customHeight="1">
      <c r="A5" s="2"/>
      <c r="B5" s="88" t="s">
        <v>1</v>
      </c>
      <c r="C5" s="88"/>
      <c r="D5" s="88"/>
      <c r="E5" s="88"/>
      <c r="F5" s="88"/>
      <c r="G5" s="4"/>
      <c r="H5" s="4"/>
      <c r="I5" s="4"/>
      <c r="J5" s="4"/>
      <c r="K5" s="3"/>
      <c r="L5" s="2"/>
      <c r="M5" s="2"/>
      <c r="N5" s="2"/>
      <c r="O5" s="2"/>
      <c r="P5" s="2"/>
      <c r="Q5" s="3"/>
    </row>
    <row r="6" spans="1:18" ht="35.25" customHeight="1">
      <c r="A6" s="89" t="s">
        <v>2</v>
      </c>
      <c r="B6" s="92" t="s">
        <v>3</v>
      </c>
      <c r="C6" s="95" t="s">
        <v>4</v>
      </c>
      <c r="D6" s="95"/>
      <c r="E6" s="95"/>
      <c r="F6" s="95"/>
      <c r="G6" s="96" t="s">
        <v>5</v>
      </c>
      <c r="H6" s="97"/>
      <c r="I6" s="96" t="s">
        <v>44</v>
      </c>
      <c r="J6" s="98"/>
      <c r="K6" s="99" t="s">
        <v>6</v>
      </c>
      <c r="L6" s="102" t="s">
        <v>7</v>
      </c>
      <c r="M6" s="102" t="s">
        <v>8</v>
      </c>
      <c r="N6" s="96" t="s">
        <v>9</v>
      </c>
      <c r="O6" s="105"/>
      <c r="P6" s="98"/>
      <c r="Q6" s="102" t="s">
        <v>53</v>
      </c>
      <c r="R6" s="106" t="s">
        <v>10</v>
      </c>
    </row>
    <row r="7" spans="1:18" ht="18" customHeight="1">
      <c r="A7" s="90"/>
      <c r="B7" s="93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95" t="s">
        <v>17</v>
      </c>
      <c r="J7" s="95" t="s">
        <v>18</v>
      </c>
      <c r="K7" s="100"/>
      <c r="L7" s="103"/>
      <c r="M7" s="103"/>
      <c r="N7" s="102" t="s">
        <v>19</v>
      </c>
      <c r="O7" s="96" t="s">
        <v>20</v>
      </c>
      <c r="P7" s="98"/>
      <c r="Q7" s="103"/>
      <c r="R7" s="107"/>
    </row>
    <row r="8" spans="1:18" ht="84.75" customHeight="1">
      <c r="A8" s="91"/>
      <c r="B8" s="94"/>
      <c r="C8" s="104"/>
      <c r="D8" s="104"/>
      <c r="E8" s="104"/>
      <c r="F8" s="104"/>
      <c r="G8" s="104"/>
      <c r="H8" s="104"/>
      <c r="I8" s="95"/>
      <c r="J8" s="95"/>
      <c r="K8" s="101"/>
      <c r="L8" s="104"/>
      <c r="M8" s="104"/>
      <c r="N8" s="104"/>
      <c r="O8" s="5" t="s">
        <v>21</v>
      </c>
      <c r="P8" s="5" t="s">
        <v>22</v>
      </c>
      <c r="Q8" s="104"/>
      <c r="R8" s="108"/>
    </row>
    <row r="9" spans="1:18" ht="17.25" customHeight="1">
      <c r="A9" s="6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5">
        <v>9</v>
      </c>
      <c r="J9" s="5">
        <v>10</v>
      </c>
      <c r="K9" s="9" t="s">
        <v>23</v>
      </c>
      <c r="L9" s="8">
        <v>12</v>
      </c>
      <c r="M9" s="8">
        <v>13</v>
      </c>
      <c r="N9" s="8">
        <v>14</v>
      </c>
      <c r="O9" s="5">
        <v>15</v>
      </c>
      <c r="P9" s="5">
        <v>16</v>
      </c>
      <c r="Q9" s="8">
        <v>17</v>
      </c>
      <c r="R9" s="10">
        <v>18</v>
      </c>
    </row>
    <row r="10" spans="1:18" s="38" customFormat="1" ht="46.5" customHeight="1">
      <c r="A10" s="112"/>
      <c r="B10" s="36" t="s">
        <v>40</v>
      </c>
      <c r="C10" s="16">
        <v>231</v>
      </c>
      <c r="D10" s="41" t="s">
        <v>47</v>
      </c>
      <c r="E10" s="37">
        <v>8000020800</v>
      </c>
      <c r="F10" s="17" t="s">
        <v>37</v>
      </c>
      <c r="G10" s="45" t="s">
        <v>51</v>
      </c>
      <c r="H10" s="35">
        <v>90334</v>
      </c>
      <c r="I10" s="12"/>
      <c r="J10" s="13"/>
      <c r="K10" s="13">
        <v>22980</v>
      </c>
      <c r="L10" s="13">
        <v>22980</v>
      </c>
      <c r="M10" s="13"/>
      <c r="N10" s="13"/>
      <c r="O10" s="13"/>
      <c r="P10" s="14"/>
      <c r="Q10" s="13"/>
      <c r="R10" s="13">
        <v>22980</v>
      </c>
    </row>
    <row r="11" spans="1:18" s="38" customFormat="1" ht="90.75" customHeight="1">
      <c r="A11" s="112"/>
      <c r="B11" s="36" t="s">
        <v>50</v>
      </c>
      <c r="C11" s="16">
        <v>231</v>
      </c>
      <c r="D11" s="41" t="s">
        <v>36</v>
      </c>
      <c r="E11" s="42" t="s">
        <v>39</v>
      </c>
      <c r="F11" s="17" t="s">
        <v>37</v>
      </c>
      <c r="G11" s="11"/>
      <c r="H11" s="39">
        <v>90106</v>
      </c>
      <c r="I11" s="12"/>
      <c r="J11" s="13"/>
      <c r="K11" s="13">
        <v>1221989.66</v>
      </c>
      <c r="L11" s="13">
        <v>1221989.66</v>
      </c>
      <c r="M11" s="13"/>
      <c r="N11" s="13"/>
      <c r="O11" s="13"/>
      <c r="P11" s="14"/>
      <c r="Q11" s="13">
        <f>L11-R11</f>
        <v>6008.959999999963</v>
      </c>
      <c r="R11" s="43">
        <v>1215980.7</v>
      </c>
    </row>
    <row r="12" spans="1:18" ht="24.75" customHeight="1">
      <c r="A12" s="18" t="s">
        <v>46</v>
      </c>
      <c r="B12" s="18"/>
      <c r="C12" s="18"/>
      <c r="D12" s="18"/>
      <c r="E12" s="18"/>
      <c r="F12" s="18"/>
      <c r="G12" s="18"/>
      <c r="H12" s="18"/>
      <c r="I12" s="15">
        <f aca="true" t="shared" si="0" ref="I12:R12">SUM(I10:I11)</f>
        <v>0</v>
      </c>
      <c r="J12" s="15"/>
      <c r="K12" s="15">
        <f t="shared" si="0"/>
        <v>1244969.66</v>
      </c>
      <c r="L12" s="15">
        <f>SUM(L10:L11)</f>
        <v>1244969.66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5">
        <f t="shared" si="0"/>
        <v>6008.959999999963</v>
      </c>
      <c r="R12" s="15">
        <f t="shared" si="0"/>
        <v>1238960.7</v>
      </c>
    </row>
    <row r="13" spans="1:18" ht="24.75" customHeight="1">
      <c r="A13" s="18" t="s">
        <v>24</v>
      </c>
      <c r="B13" s="18"/>
      <c r="C13" s="18"/>
      <c r="D13" s="18"/>
      <c r="E13" s="18"/>
      <c r="F13" s="18"/>
      <c r="G13" s="18"/>
      <c r="H13" s="18"/>
      <c r="I13" s="15">
        <f>SUM(I12)</f>
        <v>0</v>
      </c>
      <c r="J13" s="15"/>
      <c r="K13" s="15">
        <f>SUM(K12)</f>
        <v>1244969.66</v>
      </c>
      <c r="L13" s="15">
        <f>SUM(L12)</f>
        <v>1244969.66</v>
      </c>
      <c r="M13" s="15">
        <f aca="true" t="shared" si="1" ref="M13:R13">SUM(M12)</f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6008.959999999963</v>
      </c>
      <c r="R13" s="15">
        <f t="shared" si="1"/>
        <v>1238960.7</v>
      </c>
    </row>
    <row r="14" ht="15">
      <c r="Q14" s="44" t="s">
        <v>48</v>
      </c>
    </row>
    <row r="15" spans="1:16" ht="15">
      <c r="A15" t="s">
        <v>30</v>
      </c>
      <c r="P15" s="38"/>
    </row>
    <row r="17" ht="15">
      <c r="A17" t="s">
        <v>31</v>
      </c>
    </row>
    <row r="19" ht="15">
      <c r="A19" t="s">
        <v>32</v>
      </c>
    </row>
    <row r="22" ht="6.75" customHeight="1"/>
    <row r="23" spans="1:16" ht="18" customHeight="1">
      <c r="A23" s="113" t="s">
        <v>25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9"/>
      <c r="L23" s="19"/>
      <c r="M23" s="19"/>
      <c r="N23" s="19"/>
      <c r="O23" s="19"/>
      <c r="P23" s="19"/>
    </row>
    <row r="24" spans="1:16" ht="15" customHeight="1">
      <c r="A24" s="109" t="s">
        <v>26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9"/>
      <c r="M24" s="19"/>
      <c r="N24" s="19"/>
      <c r="O24" s="19"/>
      <c r="P24" s="19"/>
    </row>
    <row r="25" spans="1:18" ht="25.5" customHeight="1">
      <c r="A25" s="110" t="s">
        <v>27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25" ht="25.5" customHeight="1">
      <c r="A26" s="110" t="s">
        <v>28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20"/>
      <c r="T26" s="20"/>
      <c r="U26" s="20"/>
      <c r="V26" s="20"/>
      <c r="W26" s="20"/>
      <c r="X26" s="20"/>
      <c r="Y26" s="20"/>
    </row>
    <row r="27" spans="1:18" ht="18.75" customHeight="1">
      <c r="A27" s="111" t="s">
        <v>29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</row>
    <row r="28" spans="1:18" ht="15">
      <c r="A28" s="21"/>
      <c r="B28" s="21"/>
      <c r="C28" s="21"/>
      <c r="D28" s="21"/>
      <c r="E28" s="21"/>
      <c r="F28" s="21"/>
      <c r="G28" s="21"/>
      <c r="H28" s="21"/>
      <c r="I28" s="21"/>
      <c r="J28" s="22"/>
      <c r="K28" s="23"/>
      <c r="L28" s="22"/>
      <c r="M28" s="22"/>
      <c r="N28" s="22"/>
      <c r="O28" s="22"/>
      <c r="P28" s="22"/>
      <c r="Q28" s="22"/>
      <c r="R28" s="24"/>
    </row>
    <row r="29" spans="1:18" ht="15">
      <c r="A29" s="21"/>
      <c r="B29" s="25"/>
      <c r="C29" s="25"/>
      <c r="D29" s="25"/>
      <c r="E29" s="25"/>
      <c r="F29" s="26"/>
      <c r="G29" s="26"/>
      <c r="H29" s="27"/>
      <c r="I29" s="27"/>
      <c r="J29" s="28"/>
      <c r="K29" s="28"/>
      <c r="L29" s="28"/>
      <c r="M29" s="28"/>
      <c r="N29" s="28"/>
      <c r="O29" s="28"/>
      <c r="P29" s="29"/>
      <c r="Q29" s="28"/>
      <c r="R29" s="30"/>
    </row>
    <row r="30" spans="1:18" ht="15">
      <c r="A30" s="21"/>
      <c r="B30" s="25"/>
      <c r="C30" s="25"/>
      <c r="D30" s="25"/>
      <c r="E30" s="25"/>
      <c r="F30" s="26"/>
      <c r="G30" s="31"/>
      <c r="H30" s="27"/>
      <c r="I30" s="27"/>
      <c r="J30" s="28"/>
      <c r="K30" s="28"/>
      <c r="L30" s="28"/>
      <c r="M30" s="28"/>
      <c r="N30" s="28"/>
      <c r="O30" s="28"/>
      <c r="P30" s="29"/>
      <c r="Q30" s="28"/>
      <c r="R30" s="30"/>
    </row>
    <row r="31" spans="1:18" ht="15">
      <c r="A31" s="21"/>
      <c r="B31" s="25"/>
      <c r="C31" s="25"/>
      <c r="D31" s="25"/>
      <c r="E31" s="25"/>
      <c r="F31" s="26"/>
      <c r="G31" s="31"/>
      <c r="H31" s="27"/>
      <c r="I31" s="27"/>
      <c r="J31" s="28"/>
      <c r="K31" s="28"/>
      <c r="L31" s="28"/>
      <c r="M31" s="28"/>
      <c r="N31" s="28"/>
      <c r="O31" s="28"/>
      <c r="P31" s="29"/>
      <c r="Q31" s="28"/>
      <c r="R31" s="30"/>
    </row>
    <row r="32" spans="1:18" ht="15">
      <c r="A32" s="21"/>
      <c r="B32" s="25"/>
      <c r="C32" s="32"/>
      <c r="D32" s="25"/>
      <c r="E32" s="25"/>
      <c r="F32" s="26"/>
      <c r="G32" s="31"/>
      <c r="H32" s="27"/>
      <c r="I32" s="27"/>
      <c r="J32" s="28"/>
      <c r="K32" s="28"/>
      <c r="L32" s="28"/>
      <c r="M32" s="28"/>
      <c r="N32" s="28"/>
      <c r="O32" s="28"/>
      <c r="P32" s="29"/>
      <c r="Q32" s="28"/>
      <c r="R32" s="30"/>
    </row>
    <row r="33" spans="1:18" ht="15">
      <c r="A33" s="33"/>
      <c r="B33" s="33"/>
      <c r="C33" s="33"/>
      <c r="D33" s="33"/>
      <c r="E33" s="33"/>
      <c r="F33" s="33"/>
      <c r="G33" s="33"/>
      <c r="H33" s="33"/>
      <c r="I33" s="33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5">
      <c r="A34" s="33"/>
      <c r="B34" s="33"/>
      <c r="C34" s="33"/>
      <c r="D34" s="33"/>
      <c r="E34" s="33"/>
      <c r="F34" s="33"/>
      <c r="G34" s="33"/>
      <c r="H34" s="33"/>
      <c r="I34" s="33"/>
      <c r="J34" s="30"/>
      <c r="K34" s="30"/>
      <c r="L34" s="30"/>
      <c r="M34" s="30"/>
      <c r="N34" s="30"/>
      <c r="O34" s="30"/>
      <c r="P34" s="30"/>
      <c r="Q34" s="30"/>
      <c r="R34" s="30"/>
    </row>
    <row r="35" spans="1:18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</sheetData>
  <sheetProtection/>
  <mergeCells count="32">
    <mergeCell ref="A24:K24"/>
    <mergeCell ref="A25:R25"/>
    <mergeCell ref="A26:R26"/>
    <mergeCell ref="A27:R27"/>
    <mergeCell ref="I7:I8"/>
    <mergeCell ref="J7:J8"/>
    <mergeCell ref="N7:N8"/>
    <mergeCell ref="O7:P7"/>
    <mergeCell ref="A10:A11"/>
    <mergeCell ref="A23:J23"/>
    <mergeCell ref="C7:C8"/>
    <mergeCell ref="D7:D8"/>
    <mergeCell ref="E7:E8"/>
    <mergeCell ref="F7:F8"/>
    <mergeCell ref="G7:G8"/>
    <mergeCell ref="H7:H8"/>
    <mergeCell ref="K6:K8"/>
    <mergeCell ref="L6:L8"/>
    <mergeCell ref="M6:M8"/>
    <mergeCell ref="N6:P6"/>
    <mergeCell ref="Q6:Q8"/>
    <mergeCell ref="R6:R8"/>
    <mergeCell ref="A1:P1"/>
    <mergeCell ref="B2:K2"/>
    <mergeCell ref="B3:K3"/>
    <mergeCell ref="B4:J4"/>
    <mergeCell ref="B5:F5"/>
    <mergeCell ref="A6:A8"/>
    <mergeCell ref="B6:B8"/>
    <mergeCell ref="C6:F6"/>
    <mergeCell ref="G6:H6"/>
    <mergeCell ref="I6:J6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SheetLayoutView="100" zoomScalePageLayoutView="0" workbookViewId="0" topLeftCell="A7">
      <selection activeCell="K15" sqref="K15"/>
    </sheetView>
  </sheetViews>
  <sheetFormatPr defaultColWidth="9.140625" defaultRowHeight="15"/>
  <cols>
    <col min="1" max="1" width="16.8515625" style="38" customWidth="1"/>
    <col min="2" max="2" width="24.57421875" style="38" customWidth="1"/>
    <col min="3" max="3" width="14.28125" style="38" customWidth="1"/>
    <col min="4" max="4" width="12.57421875" style="38" customWidth="1"/>
    <col min="5" max="5" width="10.7109375" style="38" customWidth="1"/>
    <col min="6" max="6" width="10.140625" style="38" customWidth="1"/>
    <col min="7" max="7" width="9.8515625" style="38" customWidth="1"/>
    <col min="8" max="9" width="11.8515625" style="38" customWidth="1"/>
    <col min="10" max="10" width="17.8515625" style="38" customWidth="1"/>
    <col min="11" max="11" width="13.421875" style="38" customWidth="1"/>
    <col min="12" max="12" width="15.57421875" style="38" customWidth="1"/>
    <col min="13" max="15" width="13.00390625" style="38" customWidth="1"/>
    <col min="16" max="16" width="15.28125" style="38" customWidth="1"/>
    <col min="17" max="17" width="17.140625" style="38" customWidth="1"/>
    <col min="18" max="18" width="14.28125" style="38" customWidth="1"/>
    <col min="19" max="16384" width="9.140625" style="38" customWidth="1"/>
  </cols>
  <sheetData>
    <row r="1" spans="1:17" ht="72" customHeight="1">
      <c r="A1" s="83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46"/>
    </row>
    <row r="2" spans="1:17" ht="15.75">
      <c r="A2" s="46"/>
      <c r="B2" s="84" t="s">
        <v>49</v>
      </c>
      <c r="C2" s="84"/>
      <c r="D2" s="84"/>
      <c r="E2" s="84"/>
      <c r="F2" s="84"/>
      <c r="G2" s="84"/>
      <c r="H2" s="84"/>
      <c r="I2" s="84"/>
      <c r="J2" s="84"/>
      <c r="K2" s="84"/>
      <c r="L2" s="46"/>
      <c r="M2" s="46"/>
      <c r="N2" s="46"/>
      <c r="O2" s="46"/>
      <c r="P2" s="46"/>
      <c r="Q2" s="46"/>
    </row>
    <row r="3" spans="1:17" ht="15.75">
      <c r="A3" s="2"/>
      <c r="B3" s="85" t="s">
        <v>33</v>
      </c>
      <c r="C3" s="85"/>
      <c r="D3" s="85"/>
      <c r="E3" s="85"/>
      <c r="F3" s="85"/>
      <c r="G3" s="85"/>
      <c r="H3" s="85"/>
      <c r="I3" s="85"/>
      <c r="J3" s="85"/>
      <c r="K3" s="85"/>
      <c r="L3" s="2"/>
      <c r="M3" s="2"/>
      <c r="N3" s="2"/>
      <c r="O3" s="2"/>
      <c r="P3" s="2"/>
      <c r="Q3" s="47"/>
    </row>
    <row r="4" spans="1:17" ht="15.75" customHeight="1">
      <c r="A4" s="2"/>
      <c r="B4" s="86" t="s">
        <v>0</v>
      </c>
      <c r="C4" s="87"/>
      <c r="D4" s="87"/>
      <c r="E4" s="87"/>
      <c r="F4" s="87"/>
      <c r="G4" s="87"/>
      <c r="H4" s="87"/>
      <c r="I4" s="87"/>
      <c r="J4" s="87"/>
      <c r="K4" s="47"/>
      <c r="L4" s="2"/>
      <c r="M4" s="2"/>
      <c r="N4" s="2"/>
      <c r="O4" s="2"/>
      <c r="P4" s="2"/>
      <c r="Q4" s="47"/>
    </row>
    <row r="5" spans="1:17" ht="18" customHeight="1">
      <c r="A5" s="2"/>
      <c r="B5" s="88" t="s">
        <v>1</v>
      </c>
      <c r="C5" s="88"/>
      <c r="D5" s="88"/>
      <c r="E5" s="88"/>
      <c r="F5" s="88"/>
      <c r="G5" s="48"/>
      <c r="H5" s="48"/>
      <c r="I5" s="48"/>
      <c r="J5" s="48"/>
      <c r="K5" s="47"/>
      <c r="L5" s="2"/>
      <c r="M5" s="2"/>
      <c r="N5" s="2"/>
      <c r="O5" s="2"/>
      <c r="P5" s="2"/>
      <c r="Q5" s="47"/>
    </row>
    <row r="6" spans="1:18" ht="35.25" customHeight="1">
      <c r="A6" s="89" t="s">
        <v>2</v>
      </c>
      <c r="B6" s="92" t="s">
        <v>3</v>
      </c>
      <c r="C6" s="95" t="s">
        <v>4</v>
      </c>
      <c r="D6" s="95"/>
      <c r="E6" s="95"/>
      <c r="F6" s="95"/>
      <c r="G6" s="96" t="s">
        <v>5</v>
      </c>
      <c r="H6" s="97"/>
      <c r="I6" s="96" t="s">
        <v>44</v>
      </c>
      <c r="J6" s="98"/>
      <c r="K6" s="99" t="s">
        <v>6</v>
      </c>
      <c r="L6" s="102" t="s">
        <v>7</v>
      </c>
      <c r="M6" s="102" t="s">
        <v>8</v>
      </c>
      <c r="N6" s="96" t="s">
        <v>9</v>
      </c>
      <c r="O6" s="105"/>
      <c r="P6" s="98"/>
      <c r="Q6" s="102" t="s">
        <v>53</v>
      </c>
      <c r="R6" s="106" t="s">
        <v>10</v>
      </c>
    </row>
    <row r="7" spans="1:18" ht="18" customHeight="1">
      <c r="A7" s="90"/>
      <c r="B7" s="93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95" t="s">
        <v>17</v>
      </c>
      <c r="J7" s="95" t="s">
        <v>18</v>
      </c>
      <c r="K7" s="100"/>
      <c r="L7" s="103"/>
      <c r="M7" s="103"/>
      <c r="N7" s="102" t="s">
        <v>19</v>
      </c>
      <c r="O7" s="96" t="s">
        <v>20</v>
      </c>
      <c r="P7" s="98"/>
      <c r="Q7" s="103"/>
      <c r="R7" s="107"/>
    </row>
    <row r="8" spans="1:18" ht="84.75" customHeight="1">
      <c r="A8" s="91"/>
      <c r="B8" s="94"/>
      <c r="C8" s="104"/>
      <c r="D8" s="104"/>
      <c r="E8" s="104"/>
      <c r="F8" s="104"/>
      <c r="G8" s="104"/>
      <c r="H8" s="104"/>
      <c r="I8" s="95"/>
      <c r="J8" s="95"/>
      <c r="K8" s="101"/>
      <c r="L8" s="104"/>
      <c r="M8" s="104"/>
      <c r="N8" s="104"/>
      <c r="O8" s="51" t="s">
        <v>21</v>
      </c>
      <c r="P8" s="51" t="s">
        <v>22</v>
      </c>
      <c r="Q8" s="104"/>
      <c r="R8" s="108"/>
    </row>
    <row r="9" spans="1:18" ht="17.25" customHeight="1">
      <c r="A9" s="49">
        <v>1</v>
      </c>
      <c r="B9" s="50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1">
        <v>9</v>
      </c>
      <c r="J9" s="51">
        <v>10</v>
      </c>
      <c r="K9" s="52" t="s">
        <v>23</v>
      </c>
      <c r="L9" s="53">
        <v>12</v>
      </c>
      <c r="M9" s="53">
        <v>13</v>
      </c>
      <c r="N9" s="53">
        <v>14</v>
      </c>
      <c r="O9" s="51">
        <v>15</v>
      </c>
      <c r="P9" s="51">
        <v>16</v>
      </c>
      <c r="Q9" s="53">
        <v>17</v>
      </c>
      <c r="R9" s="54">
        <v>18</v>
      </c>
    </row>
    <row r="10" spans="1:18" ht="42" customHeight="1">
      <c r="A10" s="112"/>
      <c r="B10" s="114" t="s">
        <v>58</v>
      </c>
      <c r="C10" s="16">
        <v>231</v>
      </c>
      <c r="D10" s="41" t="s">
        <v>36</v>
      </c>
      <c r="E10" s="37" t="s">
        <v>34</v>
      </c>
      <c r="F10" s="17" t="s">
        <v>37</v>
      </c>
      <c r="G10" s="11" t="s">
        <v>41</v>
      </c>
      <c r="H10" s="35">
        <v>90302</v>
      </c>
      <c r="I10" s="12"/>
      <c r="J10" s="13"/>
      <c r="K10" s="13">
        <v>59090</v>
      </c>
      <c r="L10" s="13">
        <v>12000</v>
      </c>
      <c r="M10" s="13"/>
      <c r="N10" s="13">
        <f>SUM(K10-L10)</f>
        <v>47090</v>
      </c>
      <c r="O10" s="13"/>
      <c r="P10" s="14"/>
      <c r="Q10" s="13"/>
      <c r="R10" s="13">
        <v>12000</v>
      </c>
    </row>
    <row r="11" spans="1:18" ht="138" customHeight="1">
      <c r="A11" s="112"/>
      <c r="B11" s="115"/>
      <c r="C11" s="16">
        <v>231</v>
      </c>
      <c r="D11" s="41" t="s">
        <v>36</v>
      </c>
      <c r="E11" s="37" t="s">
        <v>34</v>
      </c>
      <c r="F11" s="17" t="s">
        <v>37</v>
      </c>
      <c r="G11" s="11" t="s">
        <v>42</v>
      </c>
      <c r="H11" s="35">
        <v>90302</v>
      </c>
      <c r="I11" s="12"/>
      <c r="J11" s="13"/>
      <c r="K11" s="13">
        <f>4400</f>
        <v>4400</v>
      </c>
      <c r="L11" s="13">
        <v>4400</v>
      </c>
      <c r="M11" s="13"/>
      <c r="N11" s="13"/>
      <c r="O11" s="13"/>
      <c r="P11" s="14"/>
      <c r="Q11" s="13"/>
      <c r="R11" s="13">
        <v>4400</v>
      </c>
    </row>
    <row r="12" spans="1:18" ht="124.5" customHeight="1">
      <c r="A12" s="112"/>
      <c r="B12" s="56" t="s">
        <v>57</v>
      </c>
      <c r="C12" s="16">
        <v>231</v>
      </c>
      <c r="D12" s="41" t="s">
        <v>36</v>
      </c>
      <c r="E12" s="42" t="s">
        <v>39</v>
      </c>
      <c r="F12" s="17" t="s">
        <v>37</v>
      </c>
      <c r="G12" s="11"/>
      <c r="H12" s="39">
        <v>90106</v>
      </c>
      <c r="I12" s="12"/>
      <c r="J12" s="13"/>
      <c r="K12" s="13">
        <v>2040043.13</v>
      </c>
      <c r="L12" s="13">
        <v>2040043.13</v>
      </c>
      <c r="M12" s="13"/>
      <c r="N12" s="13"/>
      <c r="O12" s="13"/>
      <c r="P12" s="14"/>
      <c r="Q12" s="13">
        <v>36636.39</v>
      </c>
      <c r="R12" s="43">
        <v>2009415.7</v>
      </c>
    </row>
    <row r="13" spans="1:18" ht="124.5" customHeight="1">
      <c r="A13" s="116"/>
      <c r="B13" s="56" t="s">
        <v>56</v>
      </c>
      <c r="C13" s="16">
        <v>231</v>
      </c>
      <c r="D13" s="41" t="s">
        <v>38</v>
      </c>
      <c r="E13" s="40" t="s">
        <v>35</v>
      </c>
      <c r="F13" s="17" t="s">
        <v>37</v>
      </c>
      <c r="G13" s="11"/>
      <c r="H13" s="39">
        <v>90207</v>
      </c>
      <c r="I13" s="12"/>
      <c r="J13" s="13"/>
      <c r="K13" s="13">
        <v>72690</v>
      </c>
      <c r="L13" s="13">
        <v>72690</v>
      </c>
      <c r="M13" s="13"/>
      <c r="N13" s="13"/>
      <c r="O13" s="13"/>
      <c r="P13" s="14"/>
      <c r="Q13" s="13"/>
      <c r="R13" s="15">
        <v>72690</v>
      </c>
    </row>
    <row r="14" spans="1:18" ht="24.75" customHeight="1">
      <c r="A14" s="18" t="s">
        <v>54</v>
      </c>
      <c r="B14" s="18"/>
      <c r="C14" s="18"/>
      <c r="D14" s="18"/>
      <c r="E14" s="18"/>
      <c r="F14" s="18"/>
      <c r="G14" s="18"/>
      <c r="H14" s="18"/>
      <c r="I14" s="18">
        <f>SUM(I10:I13)</f>
        <v>0</v>
      </c>
      <c r="J14" s="15"/>
      <c r="K14" s="15">
        <f aca="true" t="shared" si="0" ref="K14:R14">SUM(K10:K13)</f>
        <v>2176223.13</v>
      </c>
      <c r="L14" s="15">
        <f t="shared" si="0"/>
        <v>2129133.13</v>
      </c>
      <c r="M14" s="15">
        <f t="shared" si="0"/>
        <v>0</v>
      </c>
      <c r="N14" s="15">
        <f t="shared" si="0"/>
        <v>47090</v>
      </c>
      <c r="O14" s="15">
        <f t="shared" si="0"/>
        <v>0</v>
      </c>
      <c r="P14" s="15">
        <f t="shared" si="0"/>
        <v>0</v>
      </c>
      <c r="Q14" s="15">
        <f t="shared" si="0"/>
        <v>36636.39</v>
      </c>
      <c r="R14" s="15">
        <f t="shared" si="0"/>
        <v>2098505.7</v>
      </c>
    </row>
    <row r="15" spans="1:18" ht="24.75" customHeight="1">
      <c r="A15" s="18" t="s">
        <v>24</v>
      </c>
      <c r="B15" s="18"/>
      <c r="C15" s="18"/>
      <c r="D15" s="18"/>
      <c r="E15" s="18"/>
      <c r="F15" s="18"/>
      <c r="G15" s="18"/>
      <c r="H15" s="18"/>
      <c r="I15" s="18">
        <f>SUM(I14)</f>
        <v>0</v>
      </c>
      <c r="J15" s="15"/>
      <c r="K15" s="15">
        <f>SUM(K14)+1244969.66</f>
        <v>3421192.79</v>
      </c>
      <c r="L15" s="15">
        <f>SUM(L14)+1244969.66</f>
        <v>3374102.79</v>
      </c>
      <c r="M15" s="15">
        <f>SUM(M14)</f>
        <v>0</v>
      </c>
      <c r="N15" s="15">
        <f>SUM(N14)</f>
        <v>47090</v>
      </c>
      <c r="O15" s="15">
        <f>SUM(O14)</f>
        <v>0</v>
      </c>
      <c r="P15" s="15">
        <f>SUM(P14)</f>
        <v>0</v>
      </c>
      <c r="Q15" s="15">
        <f>SUM(Q14)</f>
        <v>36636.39</v>
      </c>
      <c r="R15" s="15">
        <f>SUM(R14)+1238960.47</f>
        <v>3337466.17</v>
      </c>
    </row>
    <row r="16" ht="15">
      <c r="Q16" s="44"/>
    </row>
    <row r="17" ht="15">
      <c r="A17" s="38" t="s">
        <v>30</v>
      </c>
    </row>
    <row r="19" ht="15">
      <c r="A19" s="38" t="s">
        <v>31</v>
      </c>
    </row>
    <row r="21" ht="15">
      <c r="A21" s="38" t="s">
        <v>55</v>
      </c>
    </row>
    <row r="24" ht="6.75" customHeight="1"/>
    <row r="25" spans="1:16" ht="18" customHeight="1">
      <c r="A25" s="113" t="s">
        <v>25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55"/>
      <c r="L25" s="55"/>
      <c r="M25" s="55"/>
      <c r="N25" s="55"/>
      <c r="O25" s="55"/>
      <c r="P25" s="55"/>
    </row>
    <row r="26" spans="1:16" ht="15" customHeight="1">
      <c r="A26" s="109" t="s">
        <v>26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55"/>
      <c r="M26" s="55"/>
      <c r="N26" s="55"/>
      <c r="O26" s="55"/>
      <c r="P26" s="55"/>
    </row>
    <row r="27" spans="1:18" ht="25.5" customHeight="1">
      <c r="A27" s="110" t="s">
        <v>27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pans="1:25" ht="25.5" customHeight="1">
      <c r="A28" s="110" t="s">
        <v>28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20"/>
      <c r="T28" s="20"/>
      <c r="U28" s="20"/>
      <c r="V28" s="20"/>
      <c r="W28" s="20"/>
      <c r="X28" s="20"/>
      <c r="Y28" s="20"/>
    </row>
    <row r="29" spans="1:18" ht="18.75" customHeight="1">
      <c r="A29" s="111" t="s">
        <v>29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ht="15">
      <c r="A30" s="21"/>
      <c r="B30" s="21"/>
      <c r="C30" s="21"/>
      <c r="D30" s="21"/>
      <c r="E30" s="21"/>
      <c r="F30" s="21"/>
      <c r="G30" s="21"/>
      <c r="H30" s="21"/>
      <c r="I30" s="21"/>
      <c r="J30" s="22"/>
      <c r="K30" s="23"/>
      <c r="L30" s="22"/>
      <c r="M30" s="22"/>
      <c r="N30" s="22"/>
      <c r="O30" s="22"/>
      <c r="P30" s="22"/>
      <c r="Q30" s="22"/>
      <c r="R30" s="24"/>
    </row>
    <row r="31" spans="1:18" ht="15">
      <c r="A31" s="21"/>
      <c r="B31" s="25"/>
      <c r="C31" s="25"/>
      <c r="D31" s="25"/>
      <c r="E31" s="25"/>
      <c r="F31" s="26"/>
      <c r="G31" s="26"/>
      <c r="H31" s="27"/>
      <c r="I31" s="27"/>
      <c r="J31" s="28"/>
      <c r="K31" s="28"/>
      <c r="L31" s="28"/>
      <c r="M31" s="28"/>
      <c r="N31" s="28"/>
      <c r="O31" s="28"/>
      <c r="P31" s="29"/>
      <c r="Q31" s="28"/>
      <c r="R31" s="30"/>
    </row>
    <row r="32" spans="1:18" ht="15">
      <c r="A32" s="21"/>
      <c r="B32" s="25"/>
      <c r="C32" s="25"/>
      <c r="D32" s="25"/>
      <c r="E32" s="25"/>
      <c r="F32" s="26"/>
      <c r="G32" s="31"/>
      <c r="H32" s="27"/>
      <c r="I32" s="27"/>
      <c r="J32" s="28"/>
      <c r="K32" s="28"/>
      <c r="L32" s="28"/>
      <c r="M32" s="28"/>
      <c r="N32" s="28"/>
      <c r="O32" s="28"/>
      <c r="P32" s="29"/>
      <c r="Q32" s="28"/>
      <c r="R32" s="30"/>
    </row>
    <row r="33" spans="1:18" ht="15">
      <c r="A33" s="21"/>
      <c r="B33" s="25"/>
      <c r="C33" s="25"/>
      <c r="D33" s="25"/>
      <c r="E33" s="25"/>
      <c r="F33" s="26"/>
      <c r="G33" s="31"/>
      <c r="H33" s="27"/>
      <c r="I33" s="27"/>
      <c r="J33" s="28"/>
      <c r="K33" s="28"/>
      <c r="L33" s="28"/>
      <c r="M33" s="28"/>
      <c r="N33" s="28"/>
      <c r="O33" s="28"/>
      <c r="P33" s="29"/>
      <c r="Q33" s="28"/>
      <c r="R33" s="30"/>
    </row>
    <row r="34" spans="1:18" ht="15">
      <c r="A34" s="21"/>
      <c r="B34" s="25"/>
      <c r="C34" s="32"/>
      <c r="D34" s="25"/>
      <c r="E34" s="25"/>
      <c r="F34" s="26"/>
      <c r="G34" s="31"/>
      <c r="H34" s="27"/>
      <c r="I34" s="27"/>
      <c r="J34" s="28"/>
      <c r="K34" s="28"/>
      <c r="L34" s="28"/>
      <c r="M34" s="28"/>
      <c r="N34" s="28"/>
      <c r="O34" s="28"/>
      <c r="P34" s="29"/>
      <c r="Q34" s="28"/>
      <c r="R34" s="30"/>
    </row>
    <row r="35" spans="1:18" ht="15">
      <c r="A35" s="33"/>
      <c r="B35" s="33"/>
      <c r="C35" s="33"/>
      <c r="D35" s="33"/>
      <c r="E35" s="33"/>
      <c r="F35" s="33"/>
      <c r="G35" s="33"/>
      <c r="H35" s="33"/>
      <c r="I35" s="33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5">
      <c r="A36" s="33"/>
      <c r="B36" s="33"/>
      <c r="C36" s="33"/>
      <c r="D36" s="33"/>
      <c r="E36" s="33"/>
      <c r="F36" s="33"/>
      <c r="G36" s="33"/>
      <c r="H36" s="33"/>
      <c r="I36" s="33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</sheetData>
  <sheetProtection/>
  <mergeCells count="33">
    <mergeCell ref="A29:R29"/>
    <mergeCell ref="I7:I8"/>
    <mergeCell ref="J7:J8"/>
    <mergeCell ref="N7:N8"/>
    <mergeCell ref="O7:P7"/>
    <mergeCell ref="A10:A13"/>
    <mergeCell ref="A25:J25"/>
    <mergeCell ref="C7:C8"/>
    <mergeCell ref="D7:D8"/>
    <mergeCell ref="E7:E8"/>
    <mergeCell ref="A26:K26"/>
    <mergeCell ref="A27:R27"/>
    <mergeCell ref="A28:R28"/>
    <mergeCell ref="B6:B8"/>
    <mergeCell ref="C6:F6"/>
    <mergeCell ref="G6:H6"/>
    <mergeCell ref="R6:R8"/>
    <mergeCell ref="M6:M8"/>
    <mergeCell ref="N6:P6"/>
    <mergeCell ref="Q6:Q8"/>
    <mergeCell ref="B10:B11"/>
    <mergeCell ref="A1:P1"/>
    <mergeCell ref="B2:K2"/>
    <mergeCell ref="B3:K3"/>
    <mergeCell ref="B4:J4"/>
    <mergeCell ref="B5:F5"/>
    <mergeCell ref="A6:A8"/>
    <mergeCell ref="F7:F8"/>
    <mergeCell ref="G7:G8"/>
    <mergeCell ref="H7:H8"/>
    <mergeCell ref="I6:J6"/>
    <mergeCell ref="K6:K8"/>
    <mergeCell ref="L6:L8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SheetLayoutView="100" zoomScalePageLayoutView="0" workbookViewId="0" topLeftCell="A13">
      <selection activeCell="K16" sqref="K16"/>
    </sheetView>
  </sheetViews>
  <sheetFormatPr defaultColWidth="9.140625" defaultRowHeight="15"/>
  <cols>
    <col min="1" max="1" width="16.8515625" style="38" customWidth="1"/>
    <col min="2" max="2" width="24.57421875" style="38" customWidth="1"/>
    <col min="3" max="3" width="14.28125" style="38" customWidth="1"/>
    <col min="4" max="4" width="12.57421875" style="38" customWidth="1"/>
    <col min="5" max="5" width="10.7109375" style="38" customWidth="1"/>
    <col min="6" max="6" width="10.140625" style="38" customWidth="1"/>
    <col min="7" max="7" width="9.8515625" style="38" customWidth="1"/>
    <col min="8" max="9" width="11.8515625" style="38" customWidth="1"/>
    <col min="10" max="10" width="17.8515625" style="38" customWidth="1"/>
    <col min="11" max="11" width="13.421875" style="38" customWidth="1"/>
    <col min="12" max="12" width="15.57421875" style="38" customWidth="1"/>
    <col min="13" max="15" width="13.00390625" style="38" customWidth="1"/>
    <col min="16" max="16" width="15.28125" style="38" customWidth="1"/>
    <col min="17" max="17" width="17.140625" style="38" customWidth="1"/>
    <col min="18" max="18" width="14.28125" style="38" customWidth="1"/>
    <col min="19" max="16384" width="9.140625" style="38" customWidth="1"/>
  </cols>
  <sheetData>
    <row r="1" spans="1:17" ht="72" customHeight="1">
      <c r="A1" s="83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62"/>
    </row>
    <row r="2" spans="1:17" ht="15.75">
      <c r="A2" s="62"/>
      <c r="B2" s="84" t="s">
        <v>49</v>
      </c>
      <c r="C2" s="84"/>
      <c r="D2" s="84"/>
      <c r="E2" s="84"/>
      <c r="F2" s="84"/>
      <c r="G2" s="84"/>
      <c r="H2" s="84"/>
      <c r="I2" s="84"/>
      <c r="J2" s="84"/>
      <c r="K2" s="84"/>
      <c r="L2" s="62"/>
      <c r="M2" s="62"/>
      <c r="N2" s="62"/>
      <c r="O2" s="62"/>
      <c r="P2" s="62"/>
      <c r="Q2" s="62"/>
    </row>
    <row r="3" spans="1:17" ht="15.75">
      <c r="A3" s="2"/>
      <c r="B3" s="85" t="s">
        <v>33</v>
      </c>
      <c r="C3" s="85"/>
      <c r="D3" s="85"/>
      <c r="E3" s="85"/>
      <c r="F3" s="85"/>
      <c r="G3" s="85"/>
      <c r="H3" s="85"/>
      <c r="I3" s="85"/>
      <c r="J3" s="85"/>
      <c r="K3" s="85"/>
      <c r="L3" s="2"/>
      <c r="M3" s="2"/>
      <c r="N3" s="2"/>
      <c r="O3" s="2"/>
      <c r="P3" s="2"/>
      <c r="Q3" s="63"/>
    </row>
    <row r="4" spans="1:17" ht="15.75" customHeight="1">
      <c r="A4" s="2"/>
      <c r="B4" s="86" t="s">
        <v>0</v>
      </c>
      <c r="C4" s="87"/>
      <c r="D4" s="87"/>
      <c r="E4" s="87"/>
      <c r="F4" s="87"/>
      <c r="G4" s="87"/>
      <c r="H4" s="87"/>
      <c r="I4" s="87"/>
      <c r="J4" s="87"/>
      <c r="K4" s="63"/>
      <c r="L4" s="2"/>
      <c r="M4" s="2"/>
      <c r="N4" s="2"/>
      <c r="O4" s="2"/>
      <c r="P4" s="2"/>
      <c r="Q4" s="63"/>
    </row>
    <row r="5" spans="1:17" ht="18" customHeight="1">
      <c r="A5" s="2"/>
      <c r="B5" s="88" t="s">
        <v>1</v>
      </c>
      <c r="C5" s="88"/>
      <c r="D5" s="88"/>
      <c r="E5" s="88"/>
      <c r="F5" s="88"/>
      <c r="G5" s="64"/>
      <c r="H5" s="64"/>
      <c r="I5" s="64"/>
      <c r="J5" s="64"/>
      <c r="K5" s="63"/>
      <c r="L5" s="2"/>
      <c r="M5" s="2"/>
      <c r="N5" s="2"/>
      <c r="O5" s="2"/>
      <c r="P5" s="2"/>
      <c r="Q5" s="63"/>
    </row>
    <row r="6" spans="1:18" ht="35.25" customHeight="1">
      <c r="A6" s="89" t="s">
        <v>2</v>
      </c>
      <c r="B6" s="92" t="s">
        <v>3</v>
      </c>
      <c r="C6" s="95" t="s">
        <v>4</v>
      </c>
      <c r="D6" s="95"/>
      <c r="E6" s="95"/>
      <c r="F6" s="95"/>
      <c r="G6" s="67" t="s">
        <v>5</v>
      </c>
      <c r="H6" s="68"/>
      <c r="I6" s="96" t="s">
        <v>60</v>
      </c>
      <c r="J6" s="98"/>
      <c r="K6" s="99" t="s">
        <v>6</v>
      </c>
      <c r="L6" s="102" t="s">
        <v>7</v>
      </c>
      <c r="M6" s="102" t="s">
        <v>8</v>
      </c>
      <c r="N6" s="96" t="s">
        <v>9</v>
      </c>
      <c r="O6" s="105"/>
      <c r="P6" s="98"/>
      <c r="Q6" s="102" t="s">
        <v>62</v>
      </c>
      <c r="R6" s="106" t="s">
        <v>10</v>
      </c>
    </row>
    <row r="7" spans="1:18" ht="18" customHeight="1">
      <c r="A7" s="90"/>
      <c r="B7" s="93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95" t="s">
        <v>17</v>
      </c>
      <c r="J7" s="95" t="s">
        <v>18</v>
      </c>
      <c r="K7" s="100"/>
      <c r="L7" s="103"/>
      <c r="M7" s="103"/>
      <c r="N7" s="102" t="s">
        <v>19</v>
      </c>
      <c r="O7" s="96" t="s">
        <v>20</v>
      </c>
      <c r="P7" s="98"/>
      <c r="Q7" s="103"/>
      <c r="R7" s="107"/>
    </row>
    <row r="8" spans="1:18" ht="84.75" customHeight="1">
      <c r="A8" s="91"/>
      <c r="B8" s="94"/>
      <c r="C8" s="104"/>
      <c r="D8" s="104"/>
      <c r="E8" s="104"/>
      <c r="F8" s="104"/>
      <c r="G8" s="104"/>
      <c r="H8" s="104"/>
      <c r="I8" s="95"/>
      <c r="J8" s="95"/>
      <c r="K8" s="101"/>
      <c r="L8" s="104"/>
      <c r="M8" s="104"/>
      <c r="N8" s="104"/>
      <c r="O8" s="58" t="s">
        <v>21</v>
      </c>
      <c r="P8" s="58" t="s">
        <v>22</v>
      </c>
      <c r="Q8" s="104"/>
      <c r="R8" s="108"/>
    </row>
    <row r="9" spans="1:18" ht="17.25" customHeight="1">
      <c r="A9" s="66">
        <v>1</v>
      </c>
      <c r="B9" s="65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8">
        <v>9</v>
      </c>
      <c r="J9" s="58">
        <v>10</v>
      </c>
      <c r="K9" s="60" t="s">
        <v>23</v>
      </c>
      <c r="L9" s="59">
        <v>12</v>
      </c>
      <c r="M9" s="59">
        <v>13</v>
      </c>
      <c r="N9" s="59">
        <v>14</v>
      </c>
      <c r="O9" s="58">
        <v>15</v>
      </c>
      <c r="P9" s="58">
        <v>16</v>
      </c>
      <c r="Q9" s="59">
        <v>17</v>
      </c>
      <c r="R9" s="61">
        <v>18</v>
      </c>
    </row>
    <row r="10" spans="1:18" ht="42" customHeight="1">
      <c r="A10" s="114" t="s">
        <v>45</v>
      </c>
      <c r="B10" s="114" t="s">
        <v>58</v>
      </c>
      <c r="C10" s="16">
        <v>231</v>
      </c>
      <c r="D10" s="41" t="s">
        <v>36</v>
      </c>
      <c r="E10" s="37" t="s">
        <v>34</v>
      </c>
      <c r="F10" s="17" t="s">
        <v>37</v>
      </c>
      <c r="G10" s="11" t="s">
        <v>41</v>
      </c>
      <c r="H10" s="35">
        <v>90302</v>
      </c>
      <c r="I10" s="12">
        <v>47090</v>
      </c>
      <c r="J10" s="13"/>
      <c r="K10" s="13"/>
      <c r="L10" s="13">
        <v>47090</v>
      </c>
      <c r="M10" s="13">
        <v>30450</v>
      </c>
      <c r="N10" s="13"/>
      <c r="O10" s="13"/>
      <c r="P10" s="14"/>
      <c r="Q10" s="13"/>
      <c r="R10" s="13">
        <v>16640</v>
      </c>
    </row>
    <row r="11" spans="1:18" ht="138" customHeight="1">
      <c r="A11" s="115"/>
      <c r="B11" s="115"/>
      <c r="C11" s="16">
        <v>231</v>
      </c>
      <c r="D11" s="41" t="s">
        <v>36</v>
      </c>
      <c r="E11" s="37" t="s">
        <v>34</v>
      </c>
      <c r="F11" s="17" t="s">
        <v>37</v>
      </c>
      <c r="G11" s="11" t="s">
        <v>42</v>
      </c>
      <c r="H11" s="35">
        <v>90302</v>
      </c>
      <c r="I11" s="12"/>
      <c r="J11" s="13"/>
      <c r="K11" s="13">
        <v>13900</v>
      </c>
      <c r="L11" s="13">
        <v>13900</v>
      </c>
      <c r="M11" s="13"/>
      <c r="N11" s="13"/>
      <c r="O11" s="13"/>
      <c r="P11" s="14"/>
      <c r="Q11" s="13"/>
      <c r="R11" s="13">
        <v>13900</v>
      </c>
    </row>
    <row r="12" spans="1:18" ht="124.5" customHeight="1">
      <c r="A12" s="56" t="s">
        <v>45</v>
      </c>
      <c r="B12" s="56" t="s">
        <v>57</v>
      </c>
      <c r="C12" s="16">
        <v>231</v>
      </c>
      <c r="D12" s="41" t="s">
        <v>36</v>
      </c>
      <c r="E12" s="42" t="s">
        <v>39</v>
      </c>
      <c r="F12" s="17" t="s">
        <v>37</v>
      </c>
      <c r="G12" s="11"/>
      <c r="H12" s="39">
        <v>90106</v>
      </c>
      <c r="I12" s="12"/>
      <c r="J12" s="13"/>
      <c r="K12" s="13">
        <v>45000</v>
      </c>
      <c r="L12" s="13">
        <v>45000</v>
      </c>
      <c r="M12" s="13"/>
      <c r="N12" s="13"/>
      <c r="O12" s="13"/>
      <c r="P12" s="14"/>
      <c r="Q12" s="69"/>
      <c r="R12" s="43">
        <v>81636.39</v>
      </c>
    </row>
    <row r="13" spans="1:18" ht="124.5" customHeight="1">
      <c r="A13" s="56" t="s">
        <v>61</v>
      </c>
      <c r="B13" s="56" t="s">
        <v>57</v>
      </c>
      <c r="C13" s="16">
        <v>231</v>
      </c>
      <c r="D13" s="41" t="s">
        <v>36</v>
      </c>
      <c r="E13" s="42" t="s">
        <v>39</v>
      </c>
      <c r="F13" s="17" t="s">
        <v>37</v>
      </c>
      <c r="G13" s="11"/>
      <c r="H13" s="39">
        <v>90106</v>
      </c>
      <c r="I13" s="12"/>
      <c r="J13" s="13"/>
      <c r="K13" s="13">
        <v>371597.99</v>
      </c>
      <c r="L13" s="13">
        <v>371597.99</v>
      </c>
      <c r="M13" s="13"/>
      <c r="N13" s="13"/>
      <c r="O13" s="13"/>
      <c r="P13" s="14"/>
      <c r="Q13" s="69">
        <v>7590.71</v>
      </c>
      <c r="R13" s="43">
        <v>364007.28</v>
      </c>
    </row>
    <row r="14" spans="1:18" ht="124.5" customHeight="1">
      <c r="A14" s="56" t="s">
        <v>45</v>
      </c>
      <c r="B14" s="56" t="s">
        <v>56</v>
      </c>
      <c r="C14" s="16">
        <v>231</v>
      </c>
      <c r="D14" s="41" t="s">
        <v>38</v>
      </c>
      <c r="E14" s="40" t="s">
        <v>35</v>
      </c>
      <c r="F14" s="17" t="s">
        <v>37</v>
      </c>
      <c r="G14" s="11"/>
      <c r="H14" s="39">
        <v>90207</v>
      </c>
      <c r="I14" s="12"/>
      <c r="J14" s="13"/>
      <c r="K14" s="13"/>
      <c r="L14" s="13"/>
      <c r="M14" s="13"/>
      <c r="N14" s="13"/>
      <c r="O14" s="13"/>
      <c r="P14" s="14"/>
      <c r="Q14" s="13"/>
      <c r="R14" s="15"/>
    </row>
    <row r="15" spans="1:18" ht="24.75" customHeight="1">
      <c r="A15" s="18" t="s">
        <v>63</v>
      </c>
      <c r="B15" s="18"/>
      <c r="C15" s="18"/>
      <c r="D15" s="18"/>
      <c r="E15" s="18"/>
      <c r="F15" s="18"/>
      <c r="G15" s="18"/>
      <c r="H15" s="18"/>
      <c r="I15" s="18">
        <f>SUM(I10:I14)</f>
        <v>47090</v>
      </c>
      <c r="J15" s="15"/>
      <c r="K15" s="15">
        <f>SUM(K10:K14)</f>
        <v>430497.99</v>
      </c>
      <c r="L15" s="15">
        <f aca="true" t="shared" si="0" ref="L15:R15">SUM(L10:L14)</f>
        <v>477587.99</v>
      </c>
      <c r="M15" s="15">
        <f t="shared" si="0"/>
        <v>30450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7590.71</v>
      </c>
      <c r="R15" s="15">
        <f t="shared" si="0"/>
        <v>476183.67000000004</v>
      </c>
    </row>
    <row r="16" spans="1:18" ht="24.75" customHeight="1">
      <c r="A16" s="70" t="s">
        <v>24</v>
      </c>
      <c r="B16" s="18"/>
      <c r="C16" s="18"/>
      <c r="D16" s="18"/>
      <c r="E16" s="18"/>
      <c r="F16" s="18"/>
      <c r="G16" s="18"/>
      <c r="H16" s="18"/>
      <c r="I16" s="18"/>
      <c r="J16" s="15"/>
      <c r="K16" s="15">
        <f>SUM(K15)+1244969.66+2176223.13</f>
        <v>3851690.78</v>
      </c>
      <c r="L16" s="15">
        <f>SUM(L15)+1244969.66+2129133.13</f>
        <v>3851690.78</v>
      </c>
      <c r="M16" s="15">
        <f>SUM(M15)</f>
        <v>30450</v>
      </c>
      <c r="N16" s="15">
        <f>SUM(N15)</f>
        <v>0</v>
      </c>
      <c r="O16" s="15">
        <f>SUM(O15)</f>
        <v>0</v>
      </c>
      <c r="P16" s="15">
        <f>SUM(P15)</f>
        <v>0</v>
      </c>
      <c r="Q16" s="15">
        <f>SUM(Q15)</f>
        <v>7590.71</v>
      </c>
      <c r="R16" s="15">
        <f>SUM(R15)+1238960.7+2098505.7</f>
        <v>3813650.0700000003</v>
      </c>
    </row>
    <row r="17" ht="15">
      <c r="Q17" s="44"/>
    </row>
    <row r="18" ht="15">
      <c r="A18" s="38" t="s">
        <v>30</v>
      </c>
    </row>
    <row r="20" ht="15">
      <c r="A20" s="38" t="s">
        <v>31</v>
      </c>
    </row>
    <row r="22" ht="15">
      <c r="A22" s="38" t="s">
        <v>64</v>
      </c>
    </row>
    <row r="25" ht="6.75" customHeight="1"/>
    <row r="26" spans="1:16" ht="18" customHeight="1">
      <c r="A26" s="113" t="s">
        <v>25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57"/>
      <c r="L26" s="57"/>
      <c r="M26" s="57"/>
      <c r="N26" s="57"/>
      <c r="O26" s="57"/>
      <c r="P26" s="57"/>
    </row>
    <row r="27" spans="1:16" ht="15" customHeight="1">
      <c r="A27" s="109" t="s">
        <v>26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57"/>
      <c r="M27" s="57"/>
      <c r="N27" s="57"/>
      <c r="O27" s="57"/>
      <c r="P27" s="57"/>
    </row>
    <row r="28" spans="1:18" ht="25.5" customHeight="1">
      <c r="A28" s="110" t="s">
        <v>27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</row>
    <row r="29" spans="1:24" ht="25.5" customHeight="1">
      <c r="A29" s="110" t="s">
        <v>28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20"/>
      <c r="T29" s="20"/>
      <c r="U29" s="20"/>
      <c r="V29" s="20"/>
      <c r="W29" s="20"/>
      <c r="X29" s="20"/>
    </row>
    <row r="30" spans="1:18" ht="18.75" customHeight="1">
      <c r="A30" s="111" t="s">
        <v>29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</row>
    <row r="31" spans="1:18" ht="15">
      <c r="A31" s="21"/>
      <c r="B31" s="21"/>
      <c r="C31" s="21"/>
      <c r="D31" s="21"/>
      <c r="E31" s="21"/>
      <c r="F31" s="21"/>
      <c r="G31" s="21"/>
      <c r="H31" s="21"/>
      <c r="I31" s="21"/>
      <c r="J31" s="22"/>
      <c r="K31" s="23"/>
      <c r="L31" s="22"/>
      <c r="M31" s="22"/>
      <c r="N31" s="22"/>
      <c r="O31" s="22"/>
      <c r="P31" s="22"/>
      <c r="Q31" s="22"/>
      <c r="R31" s="24"/>
    </row>
    <row r="32" spans="1:18" ht="15">
      <c r="A32" s="21"/>
      <c r="B32" s="25"/>
      <c r="C32" s="25"/>
      <c r="D32" s="25"/>
      <c r="E32" s="25"/>
      <c r="F32" s="26"/>
      <c r="G32" s="26"/>
      <c r="H32" s="27"/>
      <c r="I32" s="27"/>
      <c r="J32" s="28"/>
      <c r="K32" s="28"/>
      <c r="L32" s="28"/>
      <c r="M32" s="28"/>
      <c r="N32" s="28"/>
      <c r="O32" s="28"/>
      <c r="P32" s="29"/>
      <c r="Q32" s="28"/>
      <c r="R32" s="30"/>
    </row>
    <row r="33" spans="1:18" ht="15">
      <c r="A33" s="21"/>
      <c r="B33" s="25"/>
      <c r="C33" s="25"/>
      <c r="D33" s="25"/>
      <c r="E33" s="25"/>
      <c r="F33" s="26"/>
      <c r="G33" s="31"/>
      <c r="H33" s="27"/>
      <c r="I33" s="27"/>
      <c r="J33" s="28"/>
      <c r="K33" s="28"/>
      <c r="L33" s="28"/>
      <c r="M33" s="28"/>
      <c r="N33" s="28"/>
      <c r="O33" s="28"/>
      <c r="P33" s="29"/>
      <c r="Q33" s="28"/>
      <c r="R33" s="30"/>
    </row>
    <row r="34" spans="1:18" ht="15">
      <c r="A34" s="21"/>
      <c r="B34" s="25"/>
      <c r="C34" s="25"/>
      <c r="D34" s="25"/>
      <c r="E34" s="25"/>
      <c r="F34" s="26"/>
      <c r="G34" s="31"/>
      <c r="H34" s="27"/>
      <c r="I34" s="27"/>
      <c r="J34" s="28"/>
      <c r="K34" s="28"/>
      <c r="L34" s="28"/>
      <c r="M34" s="28"/>
      <c r="N34" s="28"/>
      <c r="O34" s="28"/>
      <c r="P34" s="29"/>
      <c r="Q34" s="28"/>
      <c r="R34" s="30"/>
    </row>
    <row r="35" spans="1:18" ht="15">
      <c r="A35" s="21"/>
      <c r="B35" s="25"/>
      <c r="C35" s="32"/>
      <c r="D35" s="25"/>
      <c r="E35" s="25"/>
      <c r="F35" s="26"/>
      <c r="G35" s="31"/>
      <c r="H35" s="27"/>
      <c r="I35" s="27"/>
      <c r="J35" s="28"/>
      <c r="K35" s="28"/>
      <c r="L35" s="28"/>
      <c r="M35" s="28"/>
      <c r="N35" s="28"/>
      <c r="O35" s="28"/>
      <c r="P35" s="29"/>
      <c r="Q35" s="28"/>
      <c r="R35" s="30"/>
    </row>
    <row r="36" spans="1:18" ht="15">
      <c r="A36" s="33"/>
      <c r="B36" s="33"/>
      <c r="C36" s="33"/>
      <c r="D36" s="33"/>
      <c r="E36" s="33"/>
      <c r="F36" s="33"/>
      <c r="G36" s="33"/>
      <c r="H36" s="33"/>
      <c r="I36" s="33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5">
      <c r="A37" s="33"/>
      <c r="B37" s="33"/>
      <c r="C37" s="33"/>
      <c r="D37" s="33"/>
      <c r="E37" s="33"/>
      <c r="F37" s="33"/>
      <c r="G37" s="33"/>
      <c r="H37" s="33"/>
      <c r="I37" s="33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</sheetData>
  <sheetProtection/>
  <mergeCells count="33">
    <mergeCell ref="R6:R8"/>
    <mergeCell ref="A1:P1"/>
    <mergeCell ref="B2:K2"/>
    <mergeCell ref="B3:K3"/>
    <mergeCell ref="B4:J4"/>
    <mergeCell ref="B5:F5"/>
    <mergeCell ref="B6:B8"/>
    <mergeCell ref="C6:F6"/>
    <mergeCell ref="H7:H8"/>
    <mergeCell ref="K6:K8"/>
    <mergeCell ref="L6:L8"/>
    <mergeCell ref="M6:M8"/>
    <mergeCell ref="A6:A8"/>
    <mergeCell ref="N6:P6"/>
    <mergeCell ref="Q6:Q8"/>
    <mergeCell ref="I6:J6"/>
    <mergeCell ref="B10:B11"/>
    <mergeCell ref="C7:C8"/>
    <mergeCell ref="D7:D8"/>
    <mergeCell ref="E7:E8"/>
    <mergeCell ref="F7:F8"/>
    <mergeCell ref="G7:G8"/>
    <mergeCell ref="A26:J26"/>
    <mergeCell ref="A27:K27"/>
    <mergeCell ref="A28:R28"/>
    <mergeCell ref="A29:R29"/>
    <mergeCell ref="A30:R30"/>
    <mergeCell ref="I7:I8"/>
    <mergeCell ref="J7:J8"/>
    <mergeCell ref="N7:N8"/>
    <mergeCell ref="O7:P7"/>
    <mergeCell ref="A10:A11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SheetLayoutView="100" zoomScalePageLayoutView="0" workbookViewId="0" topLeftCell="A10">
      <selection activeCell="Q9" sqref="Q9"/>
    </sheetView>
  </sheetViews>
  <sheetFormatPr defaultColWidth="9.140625" defaultRowHeight="15"/>
  <cols>
    <col min="1" max="1" width="16.8515625" style="38" customWidth="1"/>
    <col min="2" max="2" width="24.57421875" style="38" customWidth="1"/>
    <col min="3" max="3" width="14.28125" style="38" customWidth="1"/>
    <col min="4" max="4" width="12.57421875" style="38" customWidth="1"/>
    <col min="5" max="5" width="10.7109375" style="38" customWidth="1"/>
    <col min="6" max="6" width="10.140625" style="38" customWidth="1"/>
    <col min="7" max="7" width="9.8515625" style="38" customWidth="1"/>
    <col min="8" max="9" width="11.8515625" style="38" customWidth="1"/>
    <col min="10" max="10" width="17.8515625" style="38" customWidth="1"/>
    <col min="11" max="11" width="13.421875" style="38" customWidth="1"/>
    <col min="12" max="12" width="15.57421875" style="38" customWidth="1"/>
    <col min="13" max="15" width="13.00390625" style="38" customWidth="1"/>
    <col min="16" max="16" width="15.28125" style="38" customWidth="1"/>
    <col min="17" max="17" width="17.140625" style="38" customWidth="1"/>
    <col min="18" max="18" width="14.28125" style="38" customWidth="1"/>
    <col min="19" max="16384" width="9.140625" style="38" customWidth="1"/>
  </cols>
  <sheetData>
    <row r="1" spans="1:17" ht="72" customHeight="1">
      <c r="A1" s="83" t="s">
        <v>65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77"/>
    </row>
    <row r="2" spans="1:17" ht="15.75">
      <c r="A2" s="77"/>
      <c r="B2" s="84" t="s">
        <v>75</v>
      </c>
      <c r="C2" s="84"/>
      <c r="D2" s="84"/>
      <c r="E2" s="84"/>
      <c r="F2" s="84"/>
      <c r="G2" s="84"/>
      <c r="H2" s="84"/>
      <c r="I2" s="84"/>
      <c r="J2" s="84"/>
      <c r="K2" s="84"/>
      <c r="L2" s="77"/>
      <c r="M2" s="77"/>
      <c r="N2" s="77"/>
      <c r="O2" s="77"/>
      <c r="P2" s="77"/>
      <c r="Q2" s="77"/>
    </row>
    <row r="3" spans="1:17" ht="15.75">
      <c r="A3" s="2"/>
      <c r="B3" s="85" t="s">
        <v>33</v>
      </c>
      <c r="C3" s="85"/>
      <c r="D3" s="85"/>
      <c r="E3" s="85"/>
      <c r="F3" s="85"/>
      <c r="G3" s="85"/>
      <c r="H3" s="85"/>
      <c r="I3" s="85"/>
      <c r="J3" s="85"/>
      <c r="K3" s="85"/>
      <c r="L3" s="2"/>
      <c r="M3" s="2"/>
      <c r="N3" s="2"/>
      <c r="O3" s="2"/>
      <c r="P3" s="2"/>
      <c r="Q3" s="78"/>
    </row>
    <row r="4" spans="1:17" ht="15.75" customHeight="1">
      <c r="A4" s="2"/>
      <c r="B4" s="86" t="s">
        <v>0</v>
      </c>
      <c r="C4" s="87"/>
      <c r="D4" s="87"/>
      <c r="E4" s="87"/>
      <c r="F4" s="87"/>
      <c r="G4" s="87"/>
      <c r="H4" s="87"/>
      <c r="I4" s="87"/>
      <c r="J4" s="87"/>
      <c r="K4" s="78"/>
      <c r="L4" s="2"/>
      <c r="M4" s="2"/>
      <c r="N4" s="2"/>
      <c r="O4" s="2"/>
      <c r="P4" s="2"/>
      <c r="Q4" s="78"/>
    </row>
    <row r="5" spans="1:17" ht="18" customHeight="1">
      <c r="A5" s="2"/>
      <c r="B5" s="88" t="s">
        <v>1</v>
      </c>
      <c r="C5" s="88"/>
      <c r="D5" s="88"/>
      <c r="E5" s="88"/>
      <c r="F5" s="88"/>
      <c r="G5" s="79"/>
      <c r="H5" s="79"/>
      <c r="I5" s="79"/>
      <c r="J5" s="79"/>
      <c r="K5" s="78"/>
      <c r="L5" s="2"/>
      <c r="M5" s="2"/>
      <c r="N5" s="2"/>
      <c r="O5" s="2"/>
      <c r="P5" s="2"/>
      <c r="Q5" s="78"/>
    </row>
    <row r="6" spans="1:18" ht="35.25" customHeight="1">
      <c r="A6" s="89" t="s">
        <v>2</v>
      </c>
      <c r="B6" s="92" t="s">
        <v>3</v>
      </c>
      <c r="C6" s="95" t="s">
        <v>4</v>
      </c>
      <c r="D6" s="95"/>
      <c r="E6" s="95"/>
      <c r="F6" s="95"/>
      <c r="G6" s="74" t="s">
        <v>5</v>
      </c>
      <c r="H6" s="81"/>
      <c r="I6" s="96" t="s">
        <v>66</v>
      </c>
      <c r="J6" s="98"/>
      <c r="K6" s="99" t="s">
        <v>6</v>
      </c>
      <c r="L6" s="102" t="s">
        <v>7</v>
      </c>
      <c r="M6" s="102" t="s">
        <v>8</v>
      </c>
      <c r="N6" s="96" t="s">
        <v>9</v>
      </c>
      <c r="O6" s="105"/>
      <c r="P6" s="98"/>
      <c r="Q6" s="102" t="s">
        <v>76</v>
      </c>
      <c r="R6" s="106" t="s">
        <v>10</v>
      </c>
    </row>
    <row r="7" spans="1:18" ht="18" customHeight="1">
      <c r="A7" s="90"/>
      <c r="B7" s="93"/>
      <c r="C7" s="102" t="s">
        <v>11</v>
      </c>
      <c r="D7" s="102" t="s">
        <v>12</v>
      </c>
      <c r="E7" s="102" t="s">
        <v>13</v>
      </c>
      <c r="F7" s="102" t="s">
        <v>14</v>
      </c>
      <c r="G7" s="102" t="s">
        <v>15</v>
      </c>
      <c r="H7" s="102" t="s">
        <v>16</v>
      </c>
      <c r="I7" s="95" t="s">
        <v>17</v>
      </c>
      <c r="J7" s="95" t="s">
        <v>18</v>
      </c>
      <c r="K7" s="100"/>
      <c r="L7" s="103"/>
      <c r="M7" s="103"/>
      <c r="N7" s="102" t="s">
        <v>19</v>
      </c>
      <c r="O7" s="96" t="s">
        <v>20</v>
      </c>
      <c r="P7" s="98"/>
      <c r="Q7" s="103"/>
      <c r="R7" s="107"/>
    </row>
    <row r="8" spans="1:18" ht="84.75" customHeight="1">
      <c r="A8" s="91"/>
      <c r="B8" s="94"/>
      <c r="C8" s="104"/>
      <c r="D8" s="104"/>
      <c r="E8" s="104"/>
      <c r="F8" s="104"/>
      <c r="G8" s="104"/>
      <c r="H8" s="104"/>
      <c r="I8" s="95"/>
      <c r="J8" s="95"/>
      <c r="K8" s="101"/>
      <c r="L8" s="104"/>
      <c r="M8" s="104"/>
      <c r="N8" s="104"/>
      <c r="O8" s="72" t="s">
        <v>21</v>
      </c>
      <c r="P8" s="72" t="s">
        <v>22</v>
      </c>
      <c r="Q8" s="104"/>
      <c r="R8" s="108"/>
    </row>
    <row r="9" spans="1:18" ht="17.25" customHeight="1">
      <c r="A9" s="80">
        <v>1</v>
      </c>
      <c r="B9" s="80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2">
        <v>9</v>
      </c>
      <c r="J9" s="72">
        <v>10</v>
      </c>
      <c r="K9" s="75" t="s">
        <v>23</v>
      </c>
      <c r="L9" s="73">
        <v>12</v>
      </c>
      <c r="M9" s="73">
        <v>13</v>
      </c>
      <c r="N9" s="73">
        <v>14</v>
      </c>
      <c r="O9" s="72">
        <v>15</v>
      </c>
      <c r="P9" s="72">
        <v>16</v>
      </c>
      <c r="Q9" s="73">
        <v>17</v>
      </c>
      <c r="R9" s="76">
        <v>18</v>
      </c>
    </row>
    <row r="10" spans="1:18" ht="153.75" customHeight="1">
      <c r="A10" s="82" t="s">
        <v>70</v>
      </c>
      <c r="B10" s="82" t="s">
        <v>68</v>
      </c>
      <c r="C10" s="16">
        <v>231</v>
      </c>
      <c r="D10" s="41" t="s">
        <v>69</v>
      </c>
      <c r="E10" s="37">
        <v>2250820700</v>
      </c>
      <c r="F10" s="17" t="s">
        <v>37</v>
      </c>
      <c r="G10" s="11" t="s">
        <v>41</v>
      </c>
      <c r="H10" s="35">
        <v>10311</v>
      </c>
      <c r="I10" s="12"/>
      <c r="J10" s="13"/>
      <c r="K10" s="13">
        <v>5000</v>
      </c>
      <c r="L10" s="13">
        <v>5000</v>
      </c>
      <c r="M10" s="13"/>
      <c r="N10" s="13"/>
      <c r="O10" s="13"/>
      <c r="P10" s="14"/>
      <c r="Q10" s="13"/>
      <c r="R10" s="13">
        <v>5000</v>
      </c>
    </row>
    <row r="11" spans="1:18" ht="124.5" customHeight="1">
      <c r="A11" s="117" t="s">
        <v>71</v>
      </c>
      <c r="B11" s="56" t="s">
        <v>72</v>
      </c>
      <c r="C11" s="16">
        <v>231</v>
      </c>
      <c r="D11" s="41" t="s">
        <v>36</v>
      </c>
      <c r="E11" s="42" t="s">
        <v>74</v>
      </c>
      <c r="F11" s="17" t="s">
        <v>37</v>
      </c>
      <c r="G11" s="11" t="s">
        <v>41</v>
      </c>
      <c r="H11" s="39">
        <v>90100</v>
      </c>
      <c r="I11" s="12"/>
      <c r="J11" s="13"/>
      <c r="K11" s="13">
        <v>71778.63</v>
      </c>
      <c r="L11" s="13">
        <v>71778.63</v>
      </c>
      <c r="M11" s="13"/>
      <c r="N11" s="13"/>
      <c r="O11" s="13"/>
      <c r="P11" s="14"/>
      <c r="Q11" s="69"/>
      <c r="R11" s="13">
        <v>71778.63</v>
      </c>
    </row>
    <row r="12" spans="1:18" ht="124.5" customHeight="1">
      <c r="A12" s="118"/>
      <c r="B12" s="56" t="s">
        <v>73</v>
      </c>
      <c r="C12" s="16">
        <v>231</v>
      </c>
      <c r="D12" s="41" t="s">
        <v>36</v>
      </c>
      <c r="E12" s="42" t="s">
        <v>74</v>
      </c>
      <c r="F12" s="17" t="s">
        <v>37</v>
      </c>
      <c r="G12" s="11" t="s">
        <v>41</v>
      </c>
      <c r="H12" s="39">
        <v>90200</v>
      </c>
      <c r="I12" s="12"/>
      <c r="J12" s="13"/>
      <c r="K12" s="13">
        <v>112269.47</v>
      </c>
      <c r="L12" s="13">
        <v>112269.47</v>
      </c>
      <c r="M12" s="13"/>
      <c r="N12" s="13"/>
      <c r="O12" s="13"/>
      <c r="P12" s="14"/>
      <c r="Q12" s="69"/>
      <c r="R12" s="13">
        <v>112269.47</v>
      </c>
    </row>
    <row r="13" spans="1:18" ht="124.5" customHeight="1">
      <c r="A13" s="56" t="s">
        <v>61</v>
      </c>
      <c r="B13" s="56" t="s">
        <v>57</v>
      </c>
      <c r="C13" s="16">
        <v>231</v>
      </c>
      <c r="D13" s="41" t="s">
        <v>36</v>
      </c>
      <c r="E13" s="42" t="s">
        <v>39</v>
      </c>
      <c r="F13" s="17" t="s">
        <v>37</v>
      </c>
      <c r="G13" s="11"/>
      <c r="H13" s="39">
        <v>90106</v>
      </c>
      <c r="I13" s="12"/>
      <c r="J13" s="13"/>
      <c r="K13" s="13">
        <v>1177928.3</v>
      </c>
      <c r="L13" s="13">
        <v>1177928.3</v>
      </c>
      <c r="M13" s="13"/>
      <c r="N13" s="13"/>
      <c r="O13" s="13"/>
      <c r="P13" s="14"/>
      <c r="Q13" s="69"/>
      <c r="R13" s="43">
        <v>1185519.01</v>
      </c>
    </row>
    <row r="14" spans="1:18" ht="24.75" customHeight="1">
      <c r="A14" s="18" t="s">
        <v>67</v>
      </c>
      <c r="B14" s="18"/>
      <c r="C14" s="18"/>
      <c r="D14" s="18"/>
      <c r="E14" s="18"/>
      <c r="F14" s="18"/>
      <c r="G14" s="18"/>
      <c r="H14" s="18"/>
      <c r="I14" s="18">
        <f>SUM(I10:I13)</f>
        <v>0</v>
      </c>
      <c r="J14" s="15"/>
      <c r="K14" s="15">
        <f>SUM(K10:K13)</f>
        <v>1366976.4000000001</v>
      </c>
      <c r="L14" s="15">
        <f aca="true" t="shared" si="0" ref="L14:R14">SUM(L10:L13)</f>
        <v>1366976.4000000001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1374567.11</v>
      </c>
    </row>
    <row r="15" spans="1:18" ht="24.75" customHeight="1">
      <c r="A15" s="70" t="s">
        <v>24</v>
      </c>
      <c r="B15" s="18"/>
      <c r="C15" s="18"/>
      <c r="D15" s="18"/>
      <c r="E15" s="18"/>
      <c r="F15" s="18"/>
      <c r="G15" s="18"/>
      <c r="H15" s="18"/>
      <c r="I15" s="18"/>
      <c r="J15" s="15"/>
      <c r="K15" s="15">
        <f>SUM(K14)+1244969.66+2176223.13+430497.99</f>
        <v>5218667.18</v>
      </c>
      <c r="L15" s="15">
        <f>SUM(L14)+1244969.66+2129133.13+477587.99</f>
        <v>5218667.18</v>
      </c>
      <c r="M15" s="15">
        <f>SUM(M14)+30450</f>
        <v>30450</v>
      </c>
      <c r="N15" s="15">
        <f>SUM(N14)</f>
        <v>0</v>
      </c>
      <c r="O15" s="15">
        <f>SUM(O14)</f>
        <v>0</v>
      </c>
      <c r="P15" s="15">
        <f>SUM(P14)</f>
        <v>0</v>
      </c>
      <c r="Q15" s="15">
        <f>SUM(Q14)</f>
        <v>0</v>
      </c>
      <c r="R15" s="15">
        <f>SUM(R14)+1238960.7+2098505.7+476183.67</f>
        <v>5188217.18</v>
      </c>
    </row>
    <row r="16" ht="15">
      <c r="Q16" s="44"/>
    </row>
    <row r="17" ht="15">
      <c r="A17" s="38" t="s">
        <v>30</v>
      </c>
    </row>
    <row r="19" ht="15">
      <c r="A19" s="38" t="s">
        <v>31</v>
      </c>
    </row>
    <row r="21" ht="15">
      <c r="A21" s="38" t="s">
        <v>64</v>
      </c>
    </row>
    <row r="24" ht="6.75" customHeight="1"/>
    <row r="25" spans="1:16" ht="18" customHeight="1">
      <c r="A25" s="113" t="s">
        <v>25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71"/>
      <c r="L25" s="71"/>
      <c r="M25" s="71"/>
      <c r="N25" s="71"/>
      <c r="O25" s="71"/>
      <c r="P25" s="71"/>
    </row>
    <row r="26" spans="1:16" ht="15" customHeight="1">
      <c r="A26" s="109" t="s">
        <v>26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71"/>
      <c r="M26" s="71"/>
      <c r="N26" s="71"/>
      <c r="O26" s="71"/>
      <c r="P26" s="71"/>
    </row>
    <row r="27" spans="1:18" ht="25.5" customHeight="1">
      <c r="A27" s="110" t="s">
        <v>27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pans="1:24" ht="25.5" customHeight="1">
      <c r="A28" s="110" t="s">
        <v>28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20"/>
      <c r="T28" s="20"/>
      <c r="U28" s="20"/>
      <c r="V28" s="20"/>
      <c r="W28" s="20"/>
      <c r="X28" s="20"/>
    </row>
    <row r="29" spans="1:18" ht="18.75" customHeight="1">
      <c r="A29" s="111" t="s">
        <v>29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</row>
    <row r="30" spans="1:18" ht="15">
      <c r="A30" s="21"/>
      <c r="B30" s="21"/>
      <c r="C30" s="21"/>
      <c r="D30" s="21"/>
      <c r="E30" s="21"/>
      <c r="F30" s="21"/>
      <c r="G30" s="21"/>
      <c r="H30" s="21"/>
      <c r="I30" s="21"/>
      <c r="J30" s="22"/>
      <c r="K30" s="23"/>
      <c r="L30" s="22"/>
      <c r="M30" s="22"/>
      <c r="N30" s="22"/>
      <c r="O30" s="22"/>
      <c r="P30" s="22"/>
      <c r="Q30" s="22"/>
      <c r="R30" s="24"/>
    </row>
    <row r="31" spans="1:18" ht="15">
      <c r="A31" s="21"/>
      <c r="B31" s="25"/>
      <c r="C31" s="25"/>
      <c r="D31" s="25"/>
      <c r="E31" s="25"/>
      <c r="F31" s="26"/>
      <c r="G31" s="26"/>
      <c r="H31" s="27"/>
      <c r="I31" s="27"/>
      <c r="J31" s="28"/>
      <c r="K31" s="28"/>
      <c r="L31" s="28"/>
      <c r="M31" s="28"/>
      <c r="N31" s="28"/>
      <c r="O31" s="28"/>
      <c r="P31" s="29"/>
      <c r="Q31" s="28"/>
      <c r="R31" s="30"/>
    </row>
    <row r="32" spans="1:18" ht="15">
      <c r="A32" s="21"/>
      <c r="B32" s="25"/>
      <c r="C32" s="25"/>
      <c r="D32" s="25"/>
      <c r="E32" s="25"/>
      <c r="F32" s="26"/>
      <c r="G32" s="31"/>
      <c r="H32" s="27"/>
      <c r="I32" s="27"/>
      <c r="J32" s="28"/>
      <c r="K32" s="28"/>
      <c r="L32" s="28"/>
      <c r="M32" s="28"/>
      <c r="N32" s="28"/>
      <c r="O32" s="28"/>
      <c r="P32" s="29"/>
      <c r="Q32" s="28"/>
      <c r="R32" s="30"/>
    </row>
    <row r="33" spans="1:18" ht="15">
      <c r="A33" s="21"/>
      <c r="B33" s="25"/>
      <c r="C33" s="25"/>
      <c r="D33" s="25"/>
      <c r="E33" s="25"/>
      <c r="F33" s="26"/>
      <c r="G33" s="31"/>
      <c r="H33" s="27"/>
      <c r="I33" s="27"/>
      <c r="J33" s="28"/>
      <c r="K33" s="28"/>
      <c r="L33" s="28"/>
      <c r="M33" s="28"/>
      <c r="N33" s="28"/>
      <c r="O33" s="28"/>
      <c r="P33" s="29"/>
      <c r="Q33" s="28"/>
      <c r="R33" s="30"/>
    </row>
    <row r="34" spans="1:18" ht="15">
      <c r="A34" s="21"/>
      <c r="B34" s="25"/>
      <c r="C34" s="32"/>
      <c r="D34" s="25"/>
      <c r="E34" s="25"/>
      <c r="F34" s="26"/>
      <c r="G34" s="31"/>
      <c r="H34" s="27"/>
      <c r="I34" s="27"/>
      <c r="J34" s="28"/>
      <c r="K34" s="28"/>
      <c r="L34" s="28"/>
      <c r="M34" s="28"/>
      <c r="N34" s="28"/>
      <c r="O34" s="28"/>
      <c r="P34" s="29"/>
      <c r="Q34" s="28"/>
      <c r="R34" s="30"/>
    </row>
    <row r="35" spans="1:18" ht="15">
      <c r="A35" s="33"/>
      <c r="B35" s="33"/>
      <c r="C35" s="33"/>
      <c r="D35" s="33"/>
      <c r="E35" s="33"/>
      <c r="F35" s="33"/>
      <c r="G35" s="33"/>
      <c r="H35" s="33"/>
      <c r="I35" s="33"/>
      <c r="J35" s="30"/>
      <c r="K35" s="30"/>
      <c r="L35" s="30"/>
      <c r="M35" s="30"/>
      <c r="N35" s="30"/>
      <c r="O35" s="30"/>
      <c r="P35" s="30"/>
      <c r="Q35" s="30"/>
      <c r="R35" s="30"/>
    </row>
    <row r="36" spans="1:18" ht="15">
      <c r="A36" s="33"/>
      <c r="B36" s="33"/>
      <c r="C36" s="33"/>
      <c r="D36" s="33"/>
      <c r="E36" s="33"/>
      <c r="F36" s="33"/>
      <c r="G36" s="33"/>
      <c r="H36" s="33"/>
      <c r="I36" s="33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</sheetData>
  <sheetProtection/>
  <mergeCells count="31">
    <mergeCell ref="A1:P1"/>
    <mergeCell ref="B2:K2"/>
    <mergeCell ref="B3:K3"/>
    <mergeCell ref="B4:J4"/>
    <mergeCell ref="B5:F5"/>
    <mergeCell ref="A6:A8"/>
    <mergeCell ref="B6:B8"/>
    <mergeCell ref="C6:F6"/>
    <mergeCell ref="I6:J6"/>
    <mergeCell ref="K6:K8"/>
    <mergeCell ref="Q6:Q8"/>
    <mergeCell ref="R6:R8"/>
    <mergeCell ref="C7:C8"/>
    <mergeCell ref="D7:D8"/>
    <mergeCell ref="E7:E8"/>
    <mergeCell ref="F7:F8"/>
    <mergeCell ref="G7:G8"/>
    <mergeCell ref="H7:H8"/>
    <mergeCell ref="I7:I8"/>
    <mergeCell ref="J7:J8"/>
    <mergeCell ref="N7:N8"/>
    <mergeCell ref="O7:P7"/>
    <mergeCell ref="L6:L8"/>
    <mergeCell ref="M6:M8"/>
    <mergeCell ref="N6:P6"/>
    <mergeCell ref="A25:J25"/>
    <mergeCell ref="A26:K26"/>
    <mergeCell ref="A27:R27"/>
    <mergeCell ref="A28:R28"/>
    <mergeCell ref="A29:R29"/>
    <mergeCell ref="A11:A12"/>
  </mergeCells>
  <printOptions/>
  <pageMargins left="0" right="0" top="0.5511811023622047" bottom="0.551181102362204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Степанченко Татьяна Леонидовна</dc:creator>
  <cp:keywords/>
  <dc:description/>
  <cp:lastModifiedBy>User</cp:lastModifiedBy>
  <cp:lastPrinted>2022-10-20T03:47:04Z</cp:lastPrinted>
  <dcterms:created xsi:type="dcterms:W3CDTF">2020-04-10T10:38:47Z</dcterms:created>
  <dcterms:modified xsi:type="dcterms:W3CDTF">2023-01-11T04:07:31Z</dcterms:modified>
  <cp:category/>
  <cp:version/>
  <cp:contentType/>
  <cp:contentStatus/>
</cp:coreProperties>
</file>